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F:\питание\2023-2024\меню на сайт\"/>
    </mc:Choice>
  </mc:AlternateContent>
  <xr:revisionPtr revIDLastSave="0" documentId="13_ncr:1_{BE4CC457-B32B-4E20-8814-15E28307D6D9}" xr6:coauthVersionLast="47" xr6:coauthVersionMax="47" xr10:uidLastSave="{00000000-0000-0000-0000-000000000000}"/>
  <bookViews>
    <workbookView xWindow="2280" yWindow="120" windowWidth="15570" windowHeight="1467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J205" i="1" l="1"/>
  <c r="G205" i="1"/>
  <c r="J53" i="1" l="1"/>
  <c r="G53" i="1"/>
  <c r="J51" i="1"/>
  <c r="I51" i="1"/>
  <c r="H51" i="1"/>
  <c r="G51" i="1"/>
  <c r="A148" i="1" l="1"/>
  <c r="B148" i="1"/>
  <c r="I29" i="1"/>
  <c r="G29" i="1"/>
  <c r="A14" i="1" l="1"/>
  <c r="B14" i="1"/>
  <c r="B223" i="1"/>
  <c r="A223" i="1"/>
  <c r="L222" i="1"/>
  <c r="L223" i="1" s="1"/>
  <c r="J222" i="1"/>
  <c r="I222" i="1"/>
  <c r="H222" i="1"/>
  <c r="G222" i="1"/>
  <c r="F222" i="1"/>
  <c r="B211" i="1"/>
  <c r="A211" i="1"/>
  <c r="J208" i="1"/>
  <c r="I208" i="1"/>
  <c r="H208" i="1"/>
  <c r="G208" i="1"/>
  <c r="F208" i="1"/>
  <c r="B202" i="1"/>
  <c r="A202" i="1"/>
  <c r="L201" i="1"/>
  <c r="J201" i="1"/>
  <c r="I201" i="1"/>
  <c r="H201" i="1"/>
  <c r="G201" i="1"/>
  <c r="F201" i="1"/>
  <c r="B190" i="1"/>
  <c r="A190" i="1"/>
  <c r="L187" i="1"/>
  <c r="J187" i="1"/>
  <c r="I187" i="1"/>
  <c r="H187" i="1"/>
  <c r="G187" i="1"/>
  <c r="F187" i="1"/>
  <c r="B180" i="1"/>
  <c r="A180" i="1"/>
  <c r="L179" i="1"/>
  <c r="J179" i="1"/>
  <c r="I179" i="1"/>
  <c r="H179" i="1"/>
  <c r="G179" i="1"/>
  <c r="F179" i="1"/>
  <c r="B168" i="1"/>
  <c r="A168" i="1"/>
  <c r="L165" i="1"/>
  <c r="J165" i="1"/>
  <c r="I165" i="1"/>
  <c r="H165" i="1"/>
  <c r="G165" i="1"/>
  <c r="F165" i="1"/>
  <c r="B159" i="1"/>
  <c r="A159" i="1"/>
  <c r="L158" i="1"/>
  <c r="J158" i="1"/>
  <c r="I158" i="1"/>
  <c r="H158" i="1"/>
  <c r="G158" i="1"/>
  <c r="F158" i="1"/>
  <c r="L145" i="1"/>
  <c r="J145" i="1"/>
  <c r="I145" i="1"/>
  <c r="H145" i="1"/>
  <c r="G145" i="1"/>
  <c r="F145" i="1"/>
  <c r="B137" i="1"/>
  <c r="A137" i="1"/>
  <c r="L136" i="1"/>
  <c r="J136" i="1"/>
  <c r="I136" i="1"/>
  <c r="H136" i="1"/>
  <c r="G136" i="1"/>
  <c r="F136" i="1"/>
  <c r="B126" i="1"/>
  <c r="A126" i="1"/>
  <c r="L123" i="1"/>
  <c r="J123" i="1"/>
  <c r="I123" i="1"/>
  <c r="H123" i="1"/>
  <c r="G123" i="1"/>
  <c r="F123" i="1"/>
  <c r="B115" i="1"/>
  <c r="A115" i="1"/>
  <c r="L114" i="1"/>
  <c r="J114" i="1"/>
  <c r="I114" i="1"/>
  <c r="H114" i="1"/>
  <c r="G114" i="1"/>
  <c r="F114" i="1"/>
  <c r="B103" i="1"/>
  <c r="A103" i="1"/>
  <c r="L100" i="1"/>
  <c r="J100" i="1"/>
  <c r="I100" i="1"/>
  <c r="H100" i="1"/>
  <c r="G100" i="1"/>
  <c r="F100" i="1"/>
  <c r="B93" i="1"/>
  <c r="A93" i="1"/>
  <c r="L92" i="1"/>
  <c r="J92" i="1"/>
  <c r="I92" i="1"/>
  <c r="H92" i="1"/>
  <c r="G92" i="1"/>
  <c r="F92" i="1"/>
  <c r="B81" i="1"/>
  <c r="A81" i="1"/>
  <c r="L78" i="1"/>
  <c r="J78" i="1"/>
  <c r="I78" i="1"/>
  <c r="H78" i="1"/>
  <c r="G78" i="1"/>
  <c r="F78" i="1"/>
  <c r="B70" i="1"/>
  <c r="A70" i="1"/>
  <c r="L69" i="1"/>
  <c r="J69" i="1"/>
  <c r="I69" i="1"/>
  <c r="H69" i="1"/>
  <c r="G69" i="1"/>
  <c r="F69" i="1"/>
  <c r="B59" i="1"/>
  <c r="A59" i="1"/>
  <c r="L56" i="1"/>
  <c r="J56" i="1"/>
  <c r="I56" i="1"/>
  <c r="H56" i="1"/>
  <c r="G56" i="1"/>
  <c r="F56" i="1"/>
  <c r="B48" i="1"/>
  <c r="A48" i="1"/>
  <c r="L47" i="1"/>
  <c r="J47" i="1"/>
  <c r="I47" i="1"/>
  <c r="H47" i="1"/>
  <c r="G47" i="1"/>
  <c r="F47" i="1"/>
  <c r="B36" i="1"/>
  <c r="A36" i="1"/>
  <c r="L33" i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L11" i="1"/>
  <c r="J11" i="1"/>
  <c r="I11" i="1"/>
  <c r="H11" i="1"/>
  <c r="G11" i="1"/>
  <c r="F11" i="1"/>
  <c r="H48" i="1" l="1"/>
  <c r="L115" i="1"/>
  <c r="F180" i="1"/>
  <c r="J180" i="1"/>
  <c r="I180" i="1"/>
  <c r="G137" i="1"/>
  <c r="I202" i="1"/>
  <c r="J137" i="1"/>
  <c r="I137" i="1"/>
  <c r="F137" i="1"/>
  <c r="H202" i="1"/>
  <c r="H180" i="1"/>
  <c r="J115" i="1"/>
  <c r="H115" i="1"/>
  <c r="I115" i="1"/>
  <c r="G115" i="1"/>
  <c r="G93" i="1"/>
  <c r="G180" i="1"/>
  <c r="H70" i="1"/>
  <c r="I70" i="1"/>
  <c r="F70" i="1"/>
  <c r="I159" i="1"/>
  <c r="J70" i="1"/>
  <c r="J48" i="1"/>
  <c r="G48" i="1"/>
  <c r="I93" i="1"/>
  <c r="F48" i="1"/>
  <c r="L180" i="1"/>
  <c r="G159" i="1"/>
  <c r="H159" i="1"/>
  <c r="I48" i="1"/>
  <c r="H93" i="1"/>
  <c r="G223" i="1"/>
  <c r="I223" i="1"/>
  <c r="H223" i="1"/>
  <c r="L93" i="1"/>
  <c r="L48" i="1"/>
  <c r="G70" i="1"/>
  <c r="F159" i="1"/>
  <c r="J93" i="1"/>
  <c r="L70" i="1"/>
  <c r="H25" i="1"/>
  <c r="I25" i="1"/>
  <c r="F93" i="1"/>
  <c r="F202" i="1"/>
  <c r="L25" i="1"/>
  <c r="G25" i="1"/>
  <c r="J202" i="1"/>
  <c r="L202" i="1"/>
  <c r="J159" i="1"/>
  <c r="J25" i="1"/>
  <c r="F25" i="1"/>
  <c r="F223" i="1"/>
  <c r="F115" i="1"/>
  <c r="J223" i="1"/>
  <c r="L137" i="1"/>
  <c r="L159" i="1"/>
  <c r="G202" i="1"/>
  <c r="H137" i="1"/>
  <c r="I224" i="1" l="1"/>
  <c r="H224" i="1"/>
  <c r="G224" i="1"/>
  <c r="L224" i="1"/>
  <c r="J224" i="1"/>
  <c r="F224" i="1"/>
</calcChain>
</file>

<file path=xl/sharedStrings.xml><?xml version="1.0" encoding="utf-8"?>
<sst xmlns="http://schemas.openxmlformats.org/spreadsheetml/2006/main" count="372" uniqueCount="112">
  <si>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</si>
  <si>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</si>
  <si>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</si>
  <si>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</si>
  <si>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</si>
  <si>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</si>
  <si>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</si>
  <si>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</si>
  <si>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</si>
  <si>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</si>
  <si>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</si>
  <si>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</si>
  <si>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</si>
  <si>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</si>
  <si>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</si>
  <si>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</si>
  <si>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</si>
  <si>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</si>
  <si>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</si>
  <si>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</si>
  <si>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</si>
  <si>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</si>
  <si>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</si>
  <si>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</si>
  <si>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</si>
  <si>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</si>
  <si>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</si>
  <si>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</si>
  <si>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</si>
  <si>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</si>
  <si>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</si>
  <si>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</si>
  <si>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</si>
  <si>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</si>
  <si>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</si>
  <si>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</si>
  <si>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</si>
  <si>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</si>
  <si>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</si>
  <si>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Каша вязкая молочная из овсяных хлопьев «Геркулес» с маслом сливочным</t>
  </si>
  <si>
    <t>Сыр (порциями)</t>
  </si>
  <si>
    <t>Чай с сахаром</t>
  </si>
  <si>
    <t>Батон пшеничный в/с</t>
  </si>
  <si>
    <t>Джем/Повидло</t>
  </si>
  <si>
    <t>к/к</t>
  </si>
  <si>
    <t>Томаты свежие порционно</t>
  </si>
  <si>
    <t>Суп картофельный с бобовыми</t>
  </si>
  <si>
    <t>Кура отварная</t>
  </si>
  <si>
    <t>Печень по-Строгановски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</si>
  <si>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</si>
  <si>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</si>
  <si>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</si>
  <si>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</si>
  <si>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Завтрак 2</t>
  </si>
  <si>
    <t>Молоко</t>
  </si>
  <si>
    <t>Запеканка творожная с соусом молочным сладким № 327</t>
  </si>
  <si>
    <t>Напиток кофейный на молоке</t>
  </si>
  <si>
    <t>Яблоко</t>
  </si>
  <si>
    <t>223/327</t>
  </si>
  <si>
    <t xml:space="preserve">Суп картофельный с макаронными изделиями </t>
  </si>
  <si>
    <t>Котлета рыбная (минтай) с соусом №326</t>
  </si>
  <si>
    <t>Рис отварной</t>
  </si>
  <si>
    <t>Салат витаминный (2 вариант)</t>
  </si>
  <si>
    <t>Чай с сахаром и лимоном</t>
  </si>
  <si>
    <t>239/326</t>
  </si>
  <si>
    <t>Каша молочная из риса и пшена «Дружба» с маслом сливочным</t>
  </si>
  <si>
    <t xml:space="preserve">Напиток из плодов шиповника </t>
  </si>
  <si>
    <t>Печенье затяжное</t>
  </si>
  <si>
    <t>Салат из моркови с яблоками</t>
  </si>
  <si>
    <t>Борщ с капустой и картофелем</t>
  </si>
  <si>
    <t>Плов из птицы</t>
  </si>
  <si>
    <t>Каша молочная жидкая из манной крупы с маслом</t>
  </si>
  <si>
    <t>Бутерброд с сыром</t>
  </si>
  <si>
    <t>Апельсин</t>
  </si>
  <si>
    <t>Салат из отварной свеклы</t>
  </si>
  <si>
    <t xml:space="preserve">Суп из овощей </t>
  </si>
  <si>
    <t>Котлеты, биточки, шницели с соусом №332</t>
  </si>
  <si>
    <t>Картофель отварной с маслом растительным</t>
  </si>
  <si>
    <t>Компот из свежих яблок</t>
  </si>
  <si>
    <t>268/332</t>
  </si>
  <si>
    <t xml:space="preserve"> Каша молочная жидкая из гречневой крупы с маслом сливочным</t>
  </si>
  <si>
    <t>Какао на молоке</t>
  </si>
  <si>
    <t>Салат из квашеной капусты</t>
  </si>
  <si>
    <t>Рассольник Ленинградский со сметаной</t>
  </si>
  <si>
    <t>Пюре картофельное</t>
  </si>
  <si>
    <t>Каша вязкая молочная из пшенной крупы с маслом</t>
  </si>
  <si>
    <t>Яйцо вареное</t>
  </si>
  <si>
    <t>Салат из соленых огурцов</t>
  </si>
  <si>
    <t>Запеканка рисовая с творогом и с соусом молочным сладким № 327</t>
  </si>
  <si>
    <t>Борщ Сибирский со сметаной</t>
  </si>
  <si>
    <t>Тефтели из куры в соусе №331</t>
  </si>
  <si>
    <t>Макаронные изделия отварные</t>
  </si>
  <si>
    <t>297/331</t>
  </si>
  <si>
    <t>Каша вязкая молочная рисовая с маслом</t>
  </si>
  <si>
    <t>Суп картофельный</t>
  </si>
  <si>
    <t>Рыба отварная</t>
  </si>
  <si>
    <t>Бефстроганов из куры</t>
  </si>
  <si>
    <t>Напиток цитрусовый</t>
  </si>
  <si>
    <t>Щи из квашеной капусты с картофелем и сметаной</t>
  </si>
  <si>
    <t>Капуста тушеная</t>
  </si>
  <si>
    <t>МБОУ "СОШ №8 г.Выборга"</t>
  </si>
  <si>
    <t>Знобишина А.Г.</t>
  </si>
  <si>
    <t>Согласовано:</t>
  </si>
  <si>
    <t>Рассольник с курой</t>
  </si>
  <si>
    <t>Суп картофельный с рыбными фрикадельками</t>
  </si>
  <si>
    <t>Суп с макаронными изделиями</t>
  </si>
  <si>
    <t>Суп картофельный с крупой</t>
  </si>
  <si>
    <t>Щи из свежей капусты</t>
  </si>
  <si>
    <t>Рассольник домашний</t>
  </si>
  <si>
    <t>Суп картоф. с рыб. фрикадельками</t>
  </si>
  <si>
    <t>Суп с крупой и курой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</si>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</sst>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2" fontId="0" fillId="5" borderId="11" xfId="0" applyNumberFormat="1" applyFill="1" applyBorder="1" applyProtection="1">
      <protection locked="0"/>
    </xf>
    <xf numFmtId="0" fontId="12" fillId="6" borderId="2" xfId="2" applyFont="1" applyFill="1" applyBorder="1" applyAlignment="1" applyProtection="1">
      <alignment horizontal="left" vertical="center" wrapText="1"/>
      <protection locked="0"/>
    </xf>
    <xf numFmtId="2" fontId="12" fillId="4" borderId="2" xfId="0" applyNumberFormat="1" applyFont="1" applyFill="1" applyBorder="1" applyAlignment="1">
      <alignment horizontal="center" vertical="center"/>
    </xf>
    <xf numFmtId="0" fontId="12" fillId="4" borderId="2" xfId="3" applyFont="1" applyFill="1" applyBorder="1" applyAlignment="1">
      <alignment wrapText="1"/>
    </xf>
    <xf numFmtId="0" fontId="12" fillId="4" borderId="2" xfId="3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6" borderId="0" xfId="0" applyFont="1" applyFill="1" applyProtection="1">
      <protection locked="0"/>
    </xf>
    <xf numFmtId="0" fontId="13" fillId="6" borderId="2" xfId="2" applyFont="1" applyFill="1" applyBorder="1" applyAlignment="1" applyProtection="1">
      <alignment horizontal="center" vertical="center" wrapText="1"/>
      <protection locked="0"/>
    </xf>
    <xf numFmtId="2" fontId="12" fillId="6" borderId="2" xfId="0" applyNumberFormat="1" applyFont="1" applyFill="1" applyBorder="1" applyAlignment="1">
      <alignment horizontal="center" vertical="center"/>
    </xf>
    <xf numFmtId="0" fontId="12" fillId="6" borderId="2" xfId="2" applyFont="1" applyFill="1" applyBorder="1" applyAlignment="1" applyProtection="1">
      <alignment horizontal="center" vertical="center" wrapText="1"/>
      <protection locked="0"/>
    </xf>
    <xf numFmtId="0" fontId="12" fillId="6" borderId="5" xfId="2" applyFont="1" applyFill="1" applyBorder="1" applyAlignment="1" applyProtection="1">
      <alignment horizontal="center" vertical="center" wrapText="1"/>
      <protection locked="0"/>
    </xf>
    <xf numFmtId="2" fontId="12" fillId="6" borderId="5" xfId="0" applyNumberFormat="1" applyFont="1" applyFill="1" applyBorder="1" applyAlignment="1">
      <alignment horizontal="center" vertical="center"/>
    </xf>
    <xf numFmtId="0" fontId="12" fillId="6" borderId="2" xfId="3" applyFont="1" applyFill="1" applyBorder="1" applyAlignment="1">
      <alignment wrapText="1"/>
    </xf>
    <xf numFmtId="0" fontId="12" fillId="6" borderId="2" xfId="3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2" xfId="3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2" fillId="6" borderId="17" xfId="0" applyFont="1" applyFill="1" applyBorder="1" applyAlignment="1" applyProtection="1">
      <alignment horizontal="center" vertical="top" wrapText="1"/>
      <protection locked="0"/>
    </xf>
    <xf numFmtId="0" fontId="12" fillId="6" borderId="2" xfId="3" applyFont="1" applyFill="1" applyBorder="1" applyAlignment="1">
      <alignment horizontal="left"/>
    </xf>
    <xf numFmtId="0" fontId="12" fillId="6" borderId="2" xfId="3" applyFont="1" applyFill="1" applyBorder="1"/>
    <xf numFmtId="0" fontId="12" fillId="6" borderId="5" xfId="3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12" fillId="6" borderId="2" xfId="3" applyFont="1" applyFill="1" applyBorder="1" applyAlignment="1">
      <alignment horizontal="left" vertical="center" wrapText="1"/>
    </xf>
    <xf numFmtId="0" fontId="13" fillId="6" borderId="2" xfId="3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center" vertical="center"/>
    </xf>
    <xf numFmtId="0" fontId="15" fillId="6" borderId="2" xfId="3" applyFont="1" applyFill="1" applyBorder="1" applyAlignment="1">
      <alignment horizontal="left" vertical="center"/>
    </xf>
    <xf numFmtId="2" fontId="12" fillId="6" borderId="2" xfId="4" applyNumberFormat="1" applyFont="1" applyFill="1" applyBorder="1" applyAlignment="1">
      <alignment horizontal="center" vertical="center"/>
    </xf>
    <xf numFmtId="0" fontId="15" fillId="6" borderId="2" xfId="3" applyFont="1" applyFill="1" applyBorder="1" applyAlignment="1">
      <alignment horizontal="center" vertical="center"/>
    </xf>
    <xf numFmtId="0" fontId="15" fillId="6" borderId="4" xfId="3" applyFont="1" applyFill="1" applyBorder="1" applyAlignment="1">
      <alignment horizontal="left" vertical="center" wrapText="1"/>
    </xf>
    <xf numFmtId="2" fontId="12" fillId="6" borderId="4" xfId="4" applyNumberFormat="1" applyFont="1" applyFill="1" applyBorder="1" applyAlignment="1">
      <alignment horizontal="center" vertical="center"/>
    </xf>
    <xf numFmtId="0" fontId="15" fillId="6" borderId="4" xfId="3" applyFont="1" applyFill="1" applyBorder="1" applyAlignment="1">
      <alignment horizontal="center" vertical="center" wrapText="1"/>
    </xf>
    <xf numFmtId="0" fontId="15" fillId="6" borderId="2" xfId="3" applyFont="1" applyFill="1" applyBorder="1" applyAlignment="1">
      <alignment horizontal="left" vertical="center" wrapText="1"/>
    </xf>
    <xf numFmtId="0" fontId="15" fillId="6" borderId="2" xfId="3" applyFont="1" applyFill="1" applyBorder="1" applyAlignment="1">
      <alignment horizontal="center" vertical="center" wrapText="1"/>
    </xf>
    <xf numFmtId="2" fontId="12" fillId="6" borderId="23" xfId="0" applyNumberFormat="1" applyFont="1" applyFill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12" fillId="6" borderId="2" xfId="3" applyFont="1" applyFill="1" applyBorder="1" applyAlignment="1">
      <alignment vertical="center" wrapText="1"/>
    </xf>
    <xf numFmtId="0" fontId="12" fillId="6" borderId="2" xfId="3" applyFont="1" applyFill="1" applyBorder="1" applyAlignment="1">
      <alignment horizontal="left" vertical="center"/>
    </xf>
    <xf numFmtId="0" fontId="12" fillId="6" borderId="24" xfId="3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4" xfId="3" applyFont="1" applyFill="1" applyBorder="1"/>
    <xf numFmtId="0" fontId="12" fillId="6" borderId="4" xfId="3" applyFont="1" applyFill="1" applyBorder="1" applyAlignment="1">
      <alignment horizontal="center" vertical="center"/>
    </xf>
    <xf numFmtId="2" fontId="12" fillId="6" borderId="4" xfId="0" applyNumberFormat="1" applyFont="1" applyFill="1" applyBorder="1" applyAlignment="1">
      <alignment horizontal="center" vertical="center"/>
    </xf>
    <xf numFmtId="0" fontId="12" fillId="6" borderId="4" xfId="3" applyFont="1" applyFill="1" applyBorder="1" applyAlignment="1">
      <alignment horizontal="left" vertical="center" wrapText="1"/>
    </xf>
    <xf numFmtId="0" fontId="16" fillId="6" borderId="2" xfId="3" applyFont="1" applyFill="1" applyBorder="1" applyAlignment="1">
      <alignment wrapText="1"/>
    </xf>
    <xf numFmtId="0" fontId="12" fillId="6" borderId="5" xfId="3" applyFont="1" applyFill="1" applyBorder="1" applyAlignment="1">
      <alignment vertical="center" wrapText="1"/>
    </xf>
    <xf numFmtId="0" fontId="12" fillId="6" borderId="5" xfId="3" applyFont="1" applyFill="1" applyBorder="1" applyAlignment="1">
      <alignment horizontal="center" vertical="center" wrapText="1"/>
    </xf>
    <xf numFmtId="2" fontId="12" fillId="4" borderId="2" xfId="3" applyNumberFormat="1" applyFont="1" applyFill="1" applyBorder="1" applyAlignment="1">
      <alignment horizontal="left" vertical="center"/>
    </xf>
    <xf numFmtId="2" fontId="12" fillId="6" borderId="2" xfId="3" applyNumberFormat="1" applyFont="1" applyFill="1" applyBorder="1" applyAlignment="1">
      <alignment horizontal="center" vertical="center"/>
    </xf>
    <xf numFmtId="2" fontId="12" fillId="6" borderId="2" xfId="3" applyNumberFormat="1" applyFont="1" applyFill="1" applyBorder="1" applyAlignment="1">
      <alignment horizontal="left" vertical="center"/>
    </xf>
    <xf numFmtId="0" fontId="13" fillId="6" borderId="2" xfId="3" applyFont="1" applyFill="1" applyBorder="1" applyAlignment="1">
      <alignment horizontal="left" vertical="center" wrapText="1"/>
    </xf>
    <xf numFmtId="0" fontId="13" fillId="6" borderId="5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wrapText="1"/>
    </xf>
    <xf numFmtId="2" fontId="12" fillId="6" borderId="4" xfId="3" applyNumberFormat="1" applyFont="1" applyFill="1" applyBorder="1" applyAlignment="1">
      <alignment horizontal="center" vertical="center"/>
    </xf>
    <xf numFmtId="0" fontId="13" fillId="6" borderId="4" xfId="3" applyFont="1" applyFill="1" applyBorder="1" applyAlignment="1">
      <alignment horizontal="center" vertical="center"/>
    </xf>
    <xf numFmtId="2" fontId="12" fillId="6" borderId="5" xfId="3" applyNumberFormat="1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 vertical="center" wrapText="1"/>
    </xf>
    <xf numFmtId="0" fontId="13" fillId="6" borderId="4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2" fontId="12" fillId="6" borderId="23" xfId="3" applyNumberFormat="1" applyFont="1" applyFill="1" applyBorder="1" applyAlignment="1">
      <alignment horizontal="center" vertical="center"/>
    </xf>
    <xf numFmtId="0" fontId="12" fillId="6" borderId="4" xfId="3" applyFont="1" applyFill="1" applyBorder="1" applyAlignment="1">
      <alignment vertical="center" wrapText="1"/>
    </xf>
    <xf numFmtId="0" fontId="12" fillId="6" borderId="6" xfId="3" applyFont="1" applyFill="1" applyBorder="1"/>
    <xf numFmtId="0" fontId="12" fillId="6" borderId="25" xfId="4" applyNumberFormat="1" applyFont="1" applyFill="1" applyBorder="1" applyAlignment="1">
      <alignment horizontal="center" vertical="center"/>
    </xf>
    <xf numFmtId="2" fontId="12" fillId="6" borderId="4" xfId="3" applyNumberFormat="1" applyFont="1" applyFill="1" applyBorder="1" applyAlignment="1">
      <alignment horizontal="center" vertical="center" wrapText="1"/>
    </xf>
    <xf numFmtId="0" fontId="12" fillId="6" borderId="25" xfId="3" applyFont="1" applyFill="1" applyBorder="1" applyAlignment="1">
      <alignment horizontal="center" vertical="center" wrapText="1"/>
    </xf>
    <xf numFmtId="0" fontId="12" fillId="6" borderId="2" xfId="4" applyNumberFormat="1" applyFont="1" applyFill="1" applyBorder="1" applyAlignment="1">
      <alignment horizontal="center" vertical="center"/>
    </xf>
    <xf numFmtId="0" fontId="12" fillId="6" borderId="23" xfId="3" applyFont="1" applyFill="1" applyBorder="1" applyAlignment="1">
      <alignment horizontal="center" vertical="center"/>
    </xf>
    <xf numFmtId="2" fontId="17" fillId="6" borderId="2" xfId="0" applyNumberFormat="1" applyFont="1" applyFill="1" applyBorder="1" applyAlignment="1">
      <alignment horizontal="center" vertical="center" wrapText="1"/>
    </xf>
    <xf numFmtId="0" fontId="12" fillId="6" borderId="0" xfId="3" applyFont="1" applyFill="1"/>
    <xf numFmtId="0" fontId="12" fillId="6" borderId="2" xfId="0" applyFont="1" applyFill="1" applyBorder="1" applyAlignment="1">
      <alignment wrapText="1"/>
    </xf>
    <xf numFmtId="0" fontId="13" fillId="6" borderId="24" xfId="0" applyFont="1" applyFill="1" applyBorder="1" applyAlignment="1">
      <alignment horizontal="center" vertical="center" wrapText="1"/>
    </xf>
    <xf numFmtId="0" fontId="12" fillId="6" borderId="2" xfId="0" applyFont="1" applyFill="1" applyBorder="1"/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wrapText="1"/>
    </xf>
    <xf numFmtId="0" fontId="12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wrapText="1"/>
    </xf>
    <xf numFmtId="0" fontId="12" fillId="6" borderId="2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left" vertical="center"/>
    </xf>
    <xf numFmtId="0" fontId="15" fillId="6" borderId="5" xfId="3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2" fontId="12" fillId="7" borderId="2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top" wrapText="1"/>
      <protection locked="0"/>
    </xf>
    <xf numFmtId="0" fontId="12" fillId="7" borderId="2" xfId="0" applyFont="1" applyFill="1" applyBorder="1" applyAlignment="1">
      <alignment wrapText="1"/>
    </xf>
    <xf numFmtId="2" fontId="12" fillId="7" borderId="2" xfId="0" applyNumberFormat="1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 wrapText="1"/>
    </xf>
    <xf numFmtId="0" fontId="12" fillId="7" borderId="2" xfId="0" applyFont="1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2" fontId="12" fillId="4" borderId="2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2" fontId="17" fillId="4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Финансовый" xfId="1" builtinId="3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3" t="s">
        <v>100</v>
      </c>
      <c r="D1" s="154"/>
      <c r="E1" s="154"/>
      <c r="F1" s="12" t="s">
        <v>102</v>
      </c>
      <c r="G1" s="2" t="s">
        <v>16</v>
      </c>
      <c r="H1" s="155" t="s">
        <v>38</v>
      </c>
      <c r="I1" s="155"/>
      <c r="J1" s="155"/>
      <c r="K1" s="155"/>
    </row>
    <row r="2" spans="1:12" ht="18" x14ac:dyDescent="0.2">
      <c r="A2" s="35" t="s">
        <v>6</v>
      </c>
      <c r="C2" s="2"/>
      <c r="G2" s="2" t="s">
        <v>17</v>
      </c>
      <c r="H2" s="155" t="s">
        <v>101</v>
      </c>
      <c r="I2" s="155"/>
      <c r="J2" s="155"/>
      <c r="K2" s="1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5.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210</v>
      </c>
      <c r="G6" s="40">
        <v>7.04</v>
      </c>
      <c r="H6" s="40">
        <v>10.42</v>
      </c>
      <c r="I6" s="40">
        <v>22.12</v>
      </c>
      <c r="J6" s="40">
        <v>193.64</v>
      </c>
      <c r="K6" s="41">
        <v>173</v>
      </c>
      <c r="L6" s="40">
        <v>55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15</v>
      </c>
      <c r="G7" s="43">
        <v>3.48</v>
      </c>
      <c r="H7" s="43">
        <v>4.43</v>
      </c>
      <c r="I7" s="43">
        <v>0</v>
      </c>
      <c r="J7" s="43">
        <v>54.6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42</v>
      </c>
      <c r="F9" s="43">
        <v>60</v>
      </c>
      <c r="G9" s="43">
        <v>4.74</v>
      </c>
      <c r="H9" s="43">
        <v>0.6</v>
      </c>
      <c r="I9" s="43">
        <v>28.98</v>
      </c>
      <c r="J9" s="43">
        <v>140.28</v>
      </c>
      <c r="K9" s="44" t="s">
        <v>44</v>
      </c>
      <c r="L9" s="43"/>
    </row>
    <row r="10" spans="1:12" ht="15" x14ac:dyDescent="0.25">
      <c r="A10" s="23"/>
      <c r="B10" s="15"/>
      <c r="C10" s="11"/>
      <c r="D10" s="6"/>
      <c r="E10" s="42" t="s">
        <v>43</v>
      </c>
      <c r="F10" s="43">
        <v>20</v>
      </c>
      <c r="G10" s="43">
        <v>0.1</v>
      </c>
      <c r="H10" s="43">
        <v>0</v>
      </c>
      <c r="I10" s="43">
        <v>14.32</v>
      </c>
      <c r="J10" s="59">
        <v>57.68</v>
      </c>
      <c r="K10" s="44" t="s">
        <v>44</v>
      </c>
      <c r="L10" s="43"/>
    </row>
    <row r="11" spans="1:12" ht="15.75" thickBot="1" x14ac:dyDescent="0.3">
      <c r="A11" s="24"/>
      <c r="B11" s="17"/>
      <c r="C11" s="8"/>
      <c r="D11" s="18" t="s">
        <v>32</v>
      </c>
      <c r="E11" s="9"/>
      <c r="F11" s="19">
        <f>SUM(F6:F10)</f>
        <v>505</v>
      </c>
      <c r="G11" s="19">
        <f>SUM(G6:G10)</f>
        <v>15.559999999999999</v>
      </c>
      <c r="H11" s="19">
        <f>SUM(H6:H10)</f>
        <v>15.45</v>
      </c>
      <c r="I11" s="19">
        <f>SUM(I6:I10)</f>
        <v>79.420000000000016</v>
      </c>
      <c r="J11" s="19">
        <f>SUM(J6:J10)</f>
        <v>474.2</v>
      </c>
      <c r="K11" s="25"/>
      <c r="L11" s="19">
        <f>SUM(L6:L10)</f>
        <v>55</v>
      </c>
    </row>
    <row r="12" spans="1:12" ht="15.75" thickBot="1" x14ac:dyDescent="0.3">
      <c r="A12" s="23"/>
      <c r="B12" s="15"/>
      <c r="C12" s="11" t="s">
        <v>53</v>
      </c>
      <c r="D12" s="6"/>
      <c r="E12" s="50" t="s">
        <v>54</v>
      </c>
      <c r="F12" s="51">
        <v>200</v>
      </c>
      <c r="G12" s="52">
        <v>6</v>
      </c>
      <c r="H12" s="52">
        <v>5</v>
      </c>
      <c r="I12" s="53">
        <v>9.4</v>
      </c>
      <c r="J12" s="52">
        <v>106</v>
      </c>
      <c r="K12" s="44"/>
      <c r="L12" s="52">
        <v>14.8</v>
      </c>
    </row>
    <row r="13" spans="1:12" ht="15" x14ac:dyDescent="0.25">
      <c r="A13" s="23"/>
      <c r="B13" s="15"/>
      <c r="C13" s="11"/>
      <c r="D13" s="18"/>
      <c r="E13" s="9"/>
      <c r="F13" s="19"/>
      <c r="G13" s="19"/>
      <c r="H13" s="19"/>
      <c r="I13" s="19"/>
      <c r="J13" s="19"/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45</v>
      </c>
      <c r="F14" s="43">
        <v>60</v>
      </c>
      <c r="G14" s="43">
        <v>2.16</v>
      </c>
      <c r="H14" s="43">
        <v>4.04</v>
      </c>
      <c r="I14" s="43">
        <v>1.01</v>
      </c>
      <c r="J14" s="43">
        <v>48.79</v>
      </c>
      <c r="K14" s="44">
        <v>71</v>
      </c>
      <c r="L14" s="43">
        <v>82</v>
      </c>
    </row>
    <row r="15" spans="1:12" ht="15" x14ac:dyDescent="0.25">
      <c r="A15" s="23"/>
      <c r="B15" s="15"/>
      <c r="C15" s="11"/>
      <c r="D15" s="7" t="s">
        <v>26</v>
      </c>
      <c r="E15" s="42" t="s">
        <v>46</v>
      </c>
      <c r="F15" s="60">
        <v>200</v>
      </c>
      <c r="G15" s="61">
        <v>4.3899999999999997</v>
      </c>
      <c r="H15" s="61">
        <v>4.22</v>
      </c>
      <c r="I15" s="61">
        <v>13.06</v>
      </c>
      <c r="J15" s="61">
        <v>107.8</v>
      </c>
      <c r="K15" s="62">
        <v>102</v>
      </c>
      <c r="L15" s="43"/>
    </row>
    <row r="16" spans="1:12" ht="15" x14ac:dyDescent="0.25">
      <c r="A16" s="23"/>
      <c r="B16" s="15"/>
      <c r="C16" s="11"/>
      <c r="D16" s="7" t="s">
        <v>26</v>
      </c>
      <c r="E16" s="54" t="s">
        <v>47</v>
      </c>
      <c r="F16" s="60">
        <v>10</v>
      </c>
      <c r="G16" s="61">
        <v>2.11</v>
      </c>
      <c r="H16" s="61">
        <v>1.36</v>
      </c>
      <c r="I16" s="61">
        <v>0</v>
      </c>
      <c r="J16" s="61">
        <v>20.67</v>
      </c>
      <c r="K16" s="62">
        <v>288</v>
      </c>
      <c r="L16" s="43"/>
    </row>
    <row r="17" spans="1:12" ht="15" x14ac:dyDescent="0.25">
      <c r="A17" s="23"/>
      <c r="B17" s="15"/>
      <c r="C17" s="11"/>
      <c r="D17" s="7" t="s">
        <v>26</v>
      </c>
      <c r="E17" s="159" t="s">
        <v>103</v>
      </c>
      <c r="F17" s="60">
        <v>210</v>
      </c>
      <c r="G17" s="55">
        <v>4.0999999999999996</v>
      </c>
      <c r="H17" s="55">
        <v>4.5</v>
      </c>
      <c r="I17" s="55">
        <v>13.6</v>
      </c>
      <c r="J17" s="55">
        <v>104</v>
      </c>
      <c r="K17" s="62">
        <v>130</v>
      </c>
      <c r="L17" s="43"/>
    </row>
    <row r="18" spans="1:12" ht="15" x14ac:dyDescent="0.25">
      <c r="A18" s="23"/>
      <c r="B18" s="15"/>
      <c r="C18" s="11"/>
      <c r="D18" s="7" t="s">
        <v>27</v>
      </c>
      <c r="E18" s="42" t="s">
        <v>48</v>
      </c>
      <c r="F18" s="60">
        <v>90</v>
      </c>
      <c r="G18" s="61">
        <v>9.93</v>
      </c>
      <c r="H18" s="61">
        <v>10.107000000000001</v>
      </c>
      <c r="I18" s="61">
        <v>3.1680000000000001</v>
      </c>
      <c r="J18" s="61">
        <v>166.5</v>
      </c>
      <c r="K18" s="62">
        <v>255</v>
      </c>
      <c r="L18" s="43"/>
    </row>
    <row r="19" spans="1:12" ht="15" x14ac:dyDescent="0.25">
      <c r="A19" s="23"/>
      <c r="B19" s="15"/>
      <c r="C19" s="11"/>
      <c r="D19" s="7" t="s">
        <v>28</v>
      </c>
      <c r="E19" s="42" t="s">
        <v>49</v>
      </c>
      <c r="F19" s="60">
        <v>150</v>
      </c>
      <c r="G19" s="61">
        <v>3.83</v>
      </c>
      <c r="H19" s="61">
        <v>5.17</v>
      </c>
      <c r="I19" s="61">
        <v>35.840000000000003</v>
      </c>
      <c r="J19" s="61">
        <v>230.45</v>
      </c>
      <c r="K19" s="62">
        <v>302</v>
      </c>
      <c r="L19" s="43"/>
    </row>
    <row r="20" spans="1:12" ht="15" x14ac:dyDescent="0.25">
      <c r="A20" s="23"/>
      <c r="B20" s="15"/>
      <c r="C20" s="11"/>
      <c r="D20" s="7" t="s">
        <v>29</v>
      </c>
      <c r="E20" s="42" t="s">
        <v>50</v>
      </c>
      <c r="F20" s="63">
        <v>200</v>
      </c>
      <c r="G20" s="64">
        <v>0.04</v>
      </c>
      <c r="H20" s="64">
        <v>0</v>
      </c>
      <c r="I20" s="64">
        <v>24.76</v>
      </c>
      <c r="J20" s="64">
        <v>94.2</v>
      </c>
      <c r="K20" s="62">
        <v>349</v>
      </c>
      <c r="L20" s="43"/>
    </row>
    <row r="21" spans="1:12" ht="15" x14ac:dyDescent="0.25">
      <c r="A21" s="23"/>
      <c r="B21" s="15"/>
      <c r="C21" s="11"/>
      <c r="D21" s="7" t="s">
        <v>30</v>
      </c>
      <c r="E21" s="42" t="s">
        <v>51</v>
      </c>
      <c r="F21" s="60">
        <v>20</v>
      </c>
      <c r="G21" s="61">
        <v>1.58</v>
      </c>
      <c r="H21" s="61">
        <v>0.2</v>
      </c>
      <c r="I21" s="61">
        <v>9.66</v>
      </c>
      <c r="J21" s="61">
        <v>46.76</v>
      </c>
      <c r="K21" s="62" t="s">
        <v>44</v>
      </c>
      <c r="L21" s="43"/>
    </row>
    <row r="22" spans="1:12" ht="15" x14ac:dyDescent="0.25">
      <c r="A22" s="23"/>
      <c r="B22" s="15"/>
      <c r="C22" s="11"/>
      <c r="D22" s="7" t="s">
        <v>31</v>
      </c>
      <c r="E22" s="42" t="s">
        <v>52</v>
      </c>
      <c r="F22" s="62">
        <v>40</v>
      </c>
      <c r="G22" s="61">
        <v>2.2400000000000002</v>
      </c>
      <c r="H22" s="61">
        <v>0.44</v>
      </c>
      <c r="I22" s="61">
        <v>19.760000000000002</v>
      </c>
      <c r="J22" s="61">
        <v>91.96</v>
      </c>
      <c r="K22" s="62" t="s">
        <v>44</v>
      </c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SUM(F14:F23)</f>
        <v>980</v>
      </c>
      <c r="G24" s="19">
        <f>SUM(G14:G23)</f>
        <v>30.379999999999995</v>
      </c>
      <c r="H24" s="19">
        <f>SUM(H14:H23)</f>
        <v>30.036999999999999</v>
      </c>
      <c r="I24" s="19">
        <f>SUM(I14:I23)</f>
        <v>120.858</v>
      </c>
      <c r="J24" s="19">
        <f>SUM(J14:J23)</f>
        <v>911.13000000000011</v>
      </c>
      <c r="K24" s="25"/>
      <c r="L24" s="19">
        <f>SUM(L14:L23)</f>
        <v>82</v>
      </c>
    </row>
    <row r="25" spans="1:12" ht="15.75" thickBot="1" x14ac:dyDescent="0.25">
      <c r="A25" s="29">
        <f>A6</f>
        <v>1</v>
      </c>
      <c r="B25" s="30">
        <f>B6</f>
        <v>1</v>
      </c>
      <c r="C25" s="156" t="s">
        <v>4</v>
      </c>
      <c r="D25" s="157"/>
      <c r="E25" s="31"/>
      <c r="F25" s="32">
        <f>F11+F24</f>
        <v>1485</v>
      </c>
      <c r="G25" s="32">
        <f>G11+G24</f>
        <v>45.94</v>
      </c>
      <c r="H25" s="32">
        <f>H11+H24</f>
        <v>45.486999999999995</v>
      </c>
      <c r="I25" s="32">
        <f>I11+I24</f>
        <v>200.27800000000002</v>
      </c>
      <c r="J25" s="32">
        <f>J11+J24</f>
        <v>1385.3300000000002</v>
      </c>
      <c r="K25" s="32"/>
      <c r="L25" s="32">
        <f>L11+L24</f>
        <v>137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65" t="s">
        <v>55</v>
      </c>
      <c r="F26" s="66">
        <v>200</v>
      </c>
      <c r="G26" s="67">
        <v>12.45</v>
      </c>
      <c r="H26" s="67">
        <v>11.28</v>
      </c>
      <c r="I26" s="67">
        <v>35.76</v>
      </c>
      <c r="J26" s="67">
        <v>295.06</v>
      </c>
      <c r="K26" s="68" t="s">
        <v>58</v>
      </c>
      <c r="L26" s="40">
        <v>55</v>
      </c>
    </row>
    <row r="27" spans="1:12" ht="15" x14ac:dyDescent="0.25">
      <c r="A27" s="14"/>
      <c r="B27" s="15"/>
      <c r="C27" s="11"/>
      <c r="D27" s="6"/>
      <c r="E27" s="69"/>
      <c r="F27" s="70"/>
      <c r="G27" s="70"/>
      <c r="H27" s="70"/>
      <c r="I27" s="70"/>
      <c r="J27" s="70"/>
      <c r="K27" s="71"/>
      <c r="L27" s="43"/>
    </row>
    <row r="28" spans="1:12" ht="15" x14ac:dyDescent="0.25">
      <c r="A28" s="14"/>
      <c r="B28" s="15"/>
      <c r="C28" s="11"/>
      <c r="D28" s="7" t="s">
        <v>21</v>
      </c>
      <c r="E28" s="72" t="s">
        <v>56</v>
      </c>
      <c r="F28" s="66">
        <v>200</v>
      </c>
      <c r="G28" s="61">
        <v>3.6</v>
      </c>
      <c r="H28" s="61">
        <v>2.67</v>
      </c>
      <c r="I28" s="61">
        <v>29.2</v>
      </c>
      <c r="J28" s="61">
        <v>155.19999999999999</v>
      </c>
      <c r="K28" s="66">
        <v>379</v>
      </c>
      <c r="L28" s="43"/>
    </row>
    <row r="29" spans="1:12" ht="15" x14ac:dyDescent="0.25">
      <c r="A29" s="14"/>
      <c r="B29" s="15"/>
      <c r="C29" s="11"/>
      <c r="D29" s="7" t="s">
        <v>22</v>
      </c>
      <c r="E29" s="73" t="s">
        <v>42</v>
      </c>
      <c r="F29" s="66">
        <v>30</v>
      </c>
      <c r="G29" s="61">
        <f>4.74/2</f>
        <v>2.37</v>
      </c>
      <c r="H29" s="61">
        <v>0.3</v>
      </c>
      <c r="I29" s="61">
        <f>28.98/2</f>
        <v>14.49</v>
      </c>
      <c r="J29" s="61">
        <v>70.14</v>
      </c>
      <c r="K29" s="66" t="s">
        <v>44</v>
      </c>
      <c r="L29" s="43"/>
    </row>
    <row r="30" spans="1:12" ht="15" x14ac:dyDescent="0.25">
      <c r="A30" s="14"/>
      <c r="B30" s="15"/>
      <c r="C30" s="11"/>
      <c r="D30" s="7" t="s">
        <v>23</v>
      </c>
      <c r="E30" s="73" t="s">
        <v>57</v>
      </c>
      <c r="F30" s="74">
        <v>100</v>
      </c>
      <c r="G30" s="61">
        <v>0.8</v>
      </c>
      <c r="H30" s="61">
        <v>5.5</v>
      </c>
      <c r="I30" s="61">
        <v>4.3</v>
      </c>
      <c r="J30" s="61">
        <v>67.099999999999994</v>
      </c>
      <c r="K30" s="66">
        <v>338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.75" thickBot="1" x14ac:dyDescent="0.3">
      <c r="A33" s="16"/>
      <c r="B33" s="17"/>
      <c r="C33" s="8"/>
      <c r="D33" s="18" t="s">
        <v>32</v>
      </c>
      <c r="E33" s="9"/>
      <c r="F33" s="19">
        <f>SUM(F26:F32)</f>
        <v>530</v>
      </c>
      <c r="G33" s="19">
        <f t="shared" ref="G33" si="0">SUM(G26:G32)</f>
        <v>19.220000000000002</v>
      </c>
      <c r="H33" s="19">
        <f t="shared" ref="H33" si="1">SUM(H26:H32)</f>
        <v>19.75</v>
      </c>
      <c r="I33" s="19">
        <f t="shared" ref="I33" si="2">SUM(I26:I32)</f>
        <v>83.749999999999986</v>
      </c>
      <c r="J33" s="19">
        <f t="shared" ref="J33:L33" si="3">SUM(J26:J32)</f>
        <v>587.5</v>
      </c>
      <c r="K33" s="25"/>
      <c r="L33" s="19">
        <f t="shared" si="3"/>
        <v>55</v>
      </c>
    </row>
    <row r="34" spans="1:12" ht="15.75" thickBot="1" x14ac:dyDescent="0.3">
      <c r="A34" s="23"/>
      <c r="B34" s="15"/>
      <c r="C34" s="11" t="s">
        <v>53</v>
      </c>
      <c r="D34" s="6"/>
      <c r="E34" s="50" t="s">
        <v>54</v>
      </c>
      <c r="F34" s="51">
        <v>200</v>
      </c>
      <c r="G34" s="52">
        <v>6</v>
      </c>
      <c r="H34" s="52">
        <v>5</v>
      </c>
      <c r="I34" s="53">
        <v>9.4</v>
      </c>
      <c r="J34" s="52">
        <v>106</v>
      </c>
      <c r="K34" s="44"/>
      <c r="L34" s="52">
        <v>14.8</v>
      </c>
    </row>
    <row r="35" spans="1:12" ht="15" x14ac:dyDescent="0.25">
      <c r="A35" s="14"/>
      <c r="B35" s="15"/>
      <c r="C35" s="11"/>
      <c r="D35" s="18"/>
      <c r="E35" s="75"/>
      <c r="F35" s="76"/>
      <c r="G35" s="76"/>
      <c r="H35" s="76"/>
      <c r="I35" s="76"/>
      <c r="J35" s="76"/>
      <c r="K35" s="77"/>
      <c r="L35" s="19"/>
    </row>
    <row r="36" spans="1:12" ht="15" x14ac:dyDescent="0.25">
      <c r="A36" s="13">
        <f>A26</f>
        <v>1</v>
      </c>
      <c r="B36" s="13">
        <f>B26</f>
        <v>2</v>
      </c>
      <c r="C36" s="10" t="s">
        <v>24</v>
      </c>
      <c r="D36" s="7" t="s">
        <v>25</v>
      </c>
      <c r="E36" s="73" t="s">
        <v>62</v>
      </c>
      <c r="F36" s="66">
        <v>60</v>
      </c>
      <c r="G36" s="61">
        <v>1.5588</v>
      </c>
      <c r="H36" s="61">
        <v>3.7320000000000002</v>
      </c>
      <c r="I36" s="61">
        <v>13.289400000000002</v>
      </c>
      <c r="J36" s="61">
        <v>92.94</v>
      </c>
      <c r="K36" s="66">
        <v>49</v>
      </c>
      <c r="L36" s="43">
        <v>82</v>
      </c>
    </row>
    <row r="37" spans="1:12" ht="15" x14ac:dyDescent="0.25">
      <c r="A37" s="14"/>
      <c r="B37" s="15"/>
      <c r="C37" s="11"/>
      <c r="D37" s="7" t="s">
        <v>26</v>
      </c>
      <c r="E37" s="65" t="s">
        <v>59</v>
      </c>
      <c r="F37" s="66">
        <v>200</v>
      </c>
      <c r="G37" s="61">
        <v>2.15</v>
      </c>
      <c r="H37" s="61">
        <v>3.67</v>
      </c>
      <c r="I37" s="61">
        <v>13.71</v>
      </c>
      <c r="J37" s="61">
        <v>83.8</v>
      </c>
      <c r="K37" s="68">
        <v>112</v>
      </c>
      <c r="L37" s="43"/>
    </row>
    <row r="38" spans="1:12" ht="15" x14ac:dyDescent="0.25">
      <c r="A38" s="14"/>
      <c r="B38" s="15"/>
      <c r="C38" s="11"/>
      <c r="D38" s="7"/>
      <c r="E38" s="78" t="s">
        <v>47</v>
      </c>
      <c r="F38" s="79">
        <v>10</v>
      </c>
      <c r="G38" s="61">
        <v>2.11</v>
      </c>
      <c r="H38" s="61">
        <v>1.36</v>
      </c>
      <c r="I38" s="61">
        <v>0</v>
      </c>
      <c r="J38" s="61">
        <v>20.67</v>
      </c>
      <c r="K38" s="68">
        <v>288</v>
      </c>
      <c r="L38" s="43"/>
    </row>
    <row r="39" spans="1:12" ht="15" x14ac:dyDescent="0.25">
      <c r="A39" s="14"/>
      <c r="B39" s="15"/>
      <c r="C39" s="11"/>
      <c r="D39" s="7"/>
      <c r="E39" s="159" t="s">
        <v>104</v>
      </c>
      <c r="F39" s="79">
        <v>260</v>
      </c>
      <c r="G39" s="55">
        <v>1.5</v>
      </c>
      <c r="H39" s="55">
        <v>2.2000000000000002</v>
      </c>
      <c r="I39" s="55">
        <v>12.6</v>
      </c>
      <c r="J39" s="55">
        <v>84.8</v>
      </c>
      <c r="K39" s="68">
        <v>106</v>
      </c>
      <c r="L39" s="43"/>
    </row>
    <row r="40" spans="1:12" ht="15" x14ac:dyDescent="0.25">
      <c r="A40" s="14"/>
      <c r="B40" s="15"/>
      <c r="C40" s="11"/>
      <c r="D40" s="7" t="s">
        <v>27</v>
      </c>
      <c r="E40" s="65" t="s">
        <v>60</v>
      </c>
      <c r="F40" s="66">
        <v>90</v>
      </c>
      <c r="G40" s="61">
        <v>11.99</v>
      </c>
      <c r="H40" s="61">
        <v>12.05</v>
      </c>
      <c r="I40" s="61">
        <v>8.67</v>
      </c>
      <c r="J40" s="61">
        <v>188.9</v>
      </c>
      <c r="K40" s="80" t="s">
        <v>64</v>
      </c>
      <c r="L40" s="43"/>
    </row>
    <row r="41" spans="1:12" ht="15" x14ac:dyDescent="0.25">
      <c r="A41" s="14"/>
      <c r="B41" s="15"/>
      <c r="C41" s="11"/>
      <c r="D41" s="7" t="s">
        <v>28</v>
      </c>
      <c r="E41" s="73" t="s">
        <v>61</v>
      </c>
      <c r="F41" s="66">
        <v>150</v>
      </c>
      <c r="G41" s="61">
        <v>3.67</v>
      </c>
      <c r="H41" s="61">
        <v>5.42</v>
      </c>
      <c r="I41" s="61">
        <v>36.67</v>
      </c>
      <c r="J41" s="61">
        <v>210.11</v>
      </c>
      <c r="K41" s="66">
        <v>304</v>
      </c>
      <c r="L41" s="43"/>
    </row>
    <row r="42" spans="1:12" ht="15" x14ac:dyDescent="0.25">
      <c r="A42" s="14"/>
      <c r="B42" s="15"/>
      <c r="C42" s="11"/>
      <c r="D42" s="7" t="s">
        <v>29</v>
      </c>
      <c r="E42" s="78" t="s">
        <v>63</v>
      </c>
      <c r="F42" s="66">
        <v>200</v>
      </c>
      <c r="G42" s="67">
        <v>0.13</v>
      </c>
      <c r="H42" s="67">
        <v>0.02</v>
      </c>
      <c r="I42" s="67">
        <v>10.25</v>
      </c>
      <c r="J42" s="67">
        <v>41.68</v>
      </c>
      <c r="K42" s="68">
        <v>377</v>
      </c>
      <c r="L42" s="43"/>
    </row>
    <row r="43" spans="1:12" ht="15" x14ac:dyDescent="0.25">
      <c r="A43" s="14"/>
      <c r="B43" s="15"/>
      <c r="C43" s="11"/>
      <c r="D43" s="7" t="s">
        <v>30</v>
      </c>
      <c r="E43" s="69" t="s">
        <v>51</v>
      </c>
      <c r="F43" s="60">
        <v>20</v>
      </c>
      <c r="G43" s="61">
        <v>1.58</v>
      </c>
      <c r="H43" s="61">
        <v>0.2</v>
      </c>
      <c r="I43" s="61">
        <v>9.66</v>
      </c>
      <c r="J43" s="61">
        <v>46.76</v>
      </c>
      <c r="K43" s="62" t="s">
        <v>44</v>
      </c>
      <c r="L43" s="43"/>
    </row>
    <row r="44" spans="1:12" ht="15" x14ac:dyDescent="0.25">
      <c r="A44" s="14"/>
      <c r="B44" s="15"/>
      <c r="C44" s="11"/>
      <c r="D44" s="7" t="s">
        <v>31</v>
      </c>
      <c r="E44" s="69" t="s">
        <v>52</v>
      </c>
      <c r="F44" s="62">
        <v>40</v>
      </c>
      <c r="G44" s="61">
        <v>2.2400000000000002</v>
      </c>
      <c r="H44" s="61">
        <v>0.44</v>
      </c>
      <c r="I44" s="61">
        <v>19.760000000000002</v>
      </c>
      <c r="J44" s="61">
        <v>91.96</v>
      </c>
      <c r="K44" s="62" t="s">
        <v>44</v>
      </c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4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6"/>
      <c r="B47" s="17"/>
      <c r="C47" s="8"/>
      <c r="D47" s="18" t="s">
        <v>32</v>
      </c>
      <c r="E47" s="9"/>
      <c r="F47" s="19">
        <f>SUM(F36:F46)</f>
        <v>1030</v>
      </c>
      <c r="G47" s="19">
        <f t="shared" ref="G47" si="4">SUM(G36:G46)</f>
        <v>26.928800000000003</v>
      </c>
      <c r="H47" s="19">
        <f t="shared" ref="H47" si="5">SUM(H36:H46)</f>
        <v>29.092000000000002</v>
      </c>
      <c r="I47" s="19">
        <f t="shared" ref="I47" si="6">SUM(I36:I46)</f>
        <v>124.60940000000001</v>
      </c>
      <c r="J47" s="19">
        <f t="shared" ref="J47:L47" si="7">SUM(J36:J46)</f>
        <v>861.62</v>
      </c>
      <c r="K47" s="25"/>
      <c r="L47" s="19">
        <f t="shared" si="7"/>
        <v>82</v>
      </c>
    </row>
    <row r="48" spans="1:12" ht="15.75" customHeight="1" thickBot="1" x14ac:dyDescent="0.25">
      <c r="A48" s="33">
        <f>A26</f>
        <v>1</v>
      </c>
      <c r="B48" s="33">
        <f>B26</f>
        <v>2</v>
      </c>
      <c r="C48" s="156" t="s">
        <v>4</v>
      </c>
      <c r="D48" s="157"/>
      <c r="E48" s="31"/>
      <c r="F48" s="32">
        <f>F33+F47</f>
        <v>1560</v>
      </c>
      <c r="G48" s="32">
        <f t="shared" ref="G48" si="8">G33+G47</f>
        <v>46.148800000000008</v>
      </c>
      <c r="H48" s="32">
        <f t="shared" ref="H48" si="9">H33+H47</f>
        <v>48.841999999999999</v>
      </c>
      <c r="I48" s="32">
        <f t="shared" ref="I48" si="10">I33+I47</f>
        <v>208.35939999999999</v>
      </c>
      <c r="J48" s="32">
        <f t="shared" ref="J48:L48" si="11">J33+J47</f>
        <v>1449.12</v>
      </c>
      <c r="K48" s="32"/>
      <c r="L48" s="32">
        <f t="shared" si="11"/>
        <v>137</v>
      </c>
    </row>
    <row r="49" spans="1:12" ht="30" x14ac:dyDescent="0.25">
      <c r="A49" s="20">
        <v>1</v>
      </c>
      <c r="B49" s="21">
        <v>3</v>
      </c>
      <c r="C49" s="22" t="s">
        <v>19</v>
      </c>
      <c r="D49" s="5" t="s">
        <v>20</v>
      </c>
      <c r="E49" s="87" t="s">
        <v>65</v>
      </c>
      <c r="F49" s="66">
        <v>210</v>
      </c>
      <c r="G49" s="61">
        <v>10.44</v>
      </c>
      <c r="H49" s="61">
        <v>13.54</v>
      </c>
      <c r="I49" s="61">
        <v>15.33</v>
      </c>
      <c r="J49" s="61">
        <v>221.1</v>
      </c>
      <c r="K49" s="88">
        <v>175</v>
      </c>
      <c r="L49" s="40">
        <v>55</v>
      </c>
    </row>
    <row r="50" spans="1:12" ht="15" x14ac:dyDescent="0.25">
      <c r="A50" s="23"/>
      <c r="B50" s="15"/>
      <c r="C50" s="11"/>
      <c r="D50" s="6"/>
      <c r="E50" s="69"/>
      <c r="F50" s="70"/>
      <c r="G50" s="70"/>
      <c r="H50" s="70"/>
      <c r="I50" s="70"/>
      <c r="J50" s="70"/>
      <c r="K50" s="71"/>
      <c r="L50" s="43"/>
    </row>
    <row r="51" spans="1:12" ht="15" x14ac:dyDescent="0.25">
      <c r="A51" s="23"/>
      <c r="B51" s="15"/>
      <c r="C51" s="11"/>
      <c r="D51" s="7" t="s">
        <v>21</v>
      </c>
      <c r="E51" s="142" t="s">
        <v>66</v>
      </c>
      <c r="F51" s="74">
        <v>200</v>
      </c>
      <c r="G51" s="64">
        <f>0.61*200/180</f>
        <v>0.67777777777777781</v>
      </c>
      <c r="H51" s="64">
        <f>0.25*200/180</f>
        <v>0.27777777777777779</v>
      </c>
      <c r="I51" s="64">
        <f>16.18*200/180</f>
        <v>17.977777777777778</v>
      </c>
      <c r="J51" s="64">
        <f>69.41*200/180</f>
        <v>77.12222222222222</v>
      </c>
      <c r="K51" s="143">
        <v>8</v>
      </c>
      <c r="L51" s="43"/>
    </row>
    <row r="52" spans="1:12" ht="15" x14ac:dyDescent="0.25">
      <c r="A52" s="23"/>
      <c r="B52" s="15"/>
      <c r="C52" s="11"/>
      <c r="D52" s="7" t="s">
        <v>22</v>
      </c>
      <c r="E52" s="81" t="s">
        <v>42</v>
      </c>
      <c r="F52" s="103">
        <v>60</v>
      </c>
      <c r="G52" s="61">
        <v>4.74</v>
      </c>
      <c r="H52" s="61">
        <v>0.6</v>
      </c>
      <c r="I52" s="61">
        <v>28.98</v>
      </c>
      <c r="J52" s="61">
        <v>140.28</v>
      </c>
      <c r="K52" s="88" t="s">
        <v>44</v>
      </c>
      <c r="L52" s="43"/>
    </row>
    <row r="53" spans="1:12" ht="15" x14ac:dyDescent="0.25">
      <c r="A53" s="23"/>
      <c r="B53" s="15"/>
      <c r="C53" s="11"/>
      <c r="D53" s="7"/>
      <c r="E53" s="81" t="s">
        <v>67</v>
      </c>
      <c r="F53" s="66">
        <v>30</v>
      </c>
      <c r="G53" s="67">
        <f>0.38*30/20</f>
        <v>0.57000000000000006</v>
      </c>
      <c r="H53" s="67">
        <v>1.62</v>
      </c>
      <c r="I53" s="67">
        <v>9.6199999999999992</v>
      </c>
      <c r="J53" s="67">
        <f>82.9*30/20</f>
        <v>124.35</v>
      </c>
      <c r="K53" s="88" t="s">
        <v>44</v>
      </c>
      <c r="L53" s="43"/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.75" thickBot="1" x14ac:dyDescent="0.3">
      <c r="A56" s="24"/>
      <c r="B56" s="17"/>
      <c r="C56" s="8"/>
      <c r="D56" s="18" t="s">
        <v>32</v>
      </c>
      <c r="E56" s="9"/>
      <c r="F56" s="19">
        <f>SUM(F49:F55)</f>
        <v>500</v>
      </c>
      <c r="G56" s="19">
        <f>SUM(G49:G55)</f>
        <v>16.427777777777777</v>
      </c>
      <c r="H56" s="19">
        <f>SUM(H49:H55)</f>
        <v>16.037777777777777</v>
      </c>
      <c r="I56" s="19">
        <f>SUM(I49:I55)</f>
        <v>71.907777777777781</v>
      </c>
      <c r="J56" s="19">
        <f>SUM(J49:J55)</f>
        <v>562.85222222222228</v>
      </c>
      <c r="K56" s="25"/>
      <c r="L56" s="19">
        <f>SUM(L49:L55)</f>
        <v>55</v>
      </c>
    </row>
    <row r="57" spans="1:12" ht="15.75" thickBot="1" x14ac:dyDescent="0.3">
      <c r="A57" s="23"/>
      <c r="B57" s="15"/>
      <c r="C57" s="11" t="s">
        <v>53</v>
      </c>
      <c r="D57" s="6"/>
      <c r="E57" s="50" t="s">
        <v>54</v>
      </c>
      <c r="F57" s="51">
        <v>200</v>
      </c>
      <c r="G57" s="52">
        <v>6</v>
      </c>
      <c r="H57" s="52">
        <v>5</v>
      </c>
      <c r="I57" s="53">
        <v>9.4</v>
      </c>
      <c r="J57" s="52">
        <v>106</v>
      </c>
      <c r="K57" s="44"/>
      <c r="L57" s="52">
        <v>14.8</v>
      </c>
    </row>
    <row r="58" spans="1:12" ht="15" x14ac:dyDescent="0.25">
      <c r="A58" s="14"/>
      <c r="B58" s="15"/>
      <c r="C58" s="11"/>
      <c r="D58" s="18"/>
      <c r="E58" s="9"/>
      <c r="F58" s="19"/>
      <c r="G58" s="19"/>
      <c r="H58" s="19"/>
      <c r="I58" s="19"/>
      <c r="J58" s="19"/>
      <c r="K58" s="25"/>
      <c r="L58" s="19"/>
    </row>
    <row r="59" spans="1:12" ht="15" x14ac:dyDescent="0.25">
      <c r="A59" s="26">
        <f>A49</f>
        <v>1</v>
      </c>
      <c r="B59" s="13">
        <f>B49</f>
        <v>3</v>
      </c>
      <c r="C59" s="10" t="s">
        <v>24</v>
      </c>
      <c r="D59" s="7" t="s">
        <v>25</v>
      </c>
      <c r="E59" s="81" t="s">
        <v>68</v>
      </c>
      <c r="F59" s="82">
        <v>60</v>
      </c>
      <c r="G59" s="82">
        <v>0.64800000000000013</v>
      </c>
      <c r="H59" s="82">
        <v>0.10799999999999998</v>
      </c>
      <c r="I59" s="82">
        <v>5.1719999999999997</v>
      </c>
      <c r="J59" s="82">
        <v>24.24</v>
      </c>
      <c r="K59" s="83">
        <v>59</v>
      </c>
      <c r="L59" s="43">
        <v>82</v>
      </c>
    </row>
    <row r="60" spans="1:12" ht="15" x14ac:dyDescent="0.25">
      <c r="A60" s="23"/>
      <c r="B60" s="15"/>
      <c r="C60" s="11"/>
      <c r="D60" s="7" t="s">
        <v>26</v>
      </c>
      <c r="E60" s="84" t="s">
        <v>69</v>
      </c>
      <c r="F60" s="85">
        <v>200</v>
      </c>
      <c r="G60" s="85">
        <v>1.45</v>
      </c>
      <c r="H60" s="85">
        <v>3.93</v>
      </c>
      <c r="I60" s="85">
        <v>10.19</v>
      </c>
      <c r="J60" s="85">
        <v>82</v>
      </c>
      <c r="K60" s="86">
        <v>82</v>
      </c>
      <c r="L60" s="43"/>
    </row>
    <row r="61" spans="1:12" ht="15" x14ac:dyDescent="0.25">
      <c r="A61" s="23"/>
      <c r="B61" s="15"/>
      <c r="C61" s="11"/>
      <c r="D61" s="7"/>
      <c r="E61" s="87" t="s">
        <v>47</v>
      </c>
      <c r="F61" s="79">
        <v>10</v>
      </c>
      <c r="G61" s="61">
        <v>2.11</v>
      </c>
      <c r="H61" s="61">
        <v>1.36</v>
      </c>
      <c r="I61" s="61">
        <v>0</v>
      </c>
      <c r="J61" s="61">
        <v>20.67</v>
      </c>
      <c r="K61" s="88">
        <v>288</v>
      </c>
      <c r="L61" s="43"/>
    </row>
    <row r="62" spans="1:12" ht="15" x14ac:dyDescent="0.25">
      <c r="A62" s="23"/>
      <c r="B62" s="15"/>
      <c r="C62" s="11"/>
      <c r="D62" s="7"/>
      <c r="E62" s="159" t="s">
        <v>105</v>
      </c>
      <c r="F62" s="79">
        <v>210</v>
      </c>
      <c r="G62" s="55">
        <v>1.9</v>
      </c>
      <c r="H62" s="55">
        <v>4.0599999999999996</v>
      </c>
      <c r="I62" s="55">
        <v>10.4</v>
      </c>
      <c r="J62" s="160">
        <v>93.6</v>
      </c>
      <c r="K62" s="88">
        <v>111</v>
      </c>
      <c r="L62" s="43"/>
    </row>
    <row r="63" spans="1:12" ht="15" x14ac:dyDescent="0.25">
      <c r="A63" s="23"/>
      <c r="B63" s="15"/>
      <c r="C63" s="11"/>
      <c r="D63" s="7" t="s">
        <v>27</v>
      </c>
      <c r="E63" s="81" t="s">
        <v>70</v>
      </c>
      <c r="F63" s="66">
        <v>200</v>
      </c>
      <c r="G63" s="61">
        <v>18.12</v>
      </c>
      <c r="H63" s="61">
        <v>17.73</v>
      </c>
      <c r="I63" s="61">
        <v>42</v>
      </c>
      <c r="J63" s="89">
        <v>411.55</v>
      </c>
      <c r="K63" s="83">
        <v>291</v>
      </c>
      <c r="L63" s="43"/>
    </row>
    <row r="64" spans="1:12" ht="15" x14ac:dyDescent="0.25">
      <c r="A64" s="23"/>
      <c r="B64" s="15"/>
      <c r="C64" s="11"/>
      <c r="D64" s="7" t="s">
        <v>29</v>
      </c>
      <c r="E64" s="42" t="s">
        <v>41</v>
      </c>
      <c r="F64" s="43">
        <v>200</v>
      </c>
      <c r="G64" s="43">
        <v>0.2</v>
      </c>
      <c r="H64" s="43">
        <v>0</v>
      </c>
      <c r="I64" s="43">
        <v>14</v>
      </c>
      <c r="J64" s="43">
        <v>28</v>
      </c>
      <c r="K64" s="44">
        <v>376</v>
      </c>
      <c r="L64" s="43"/>
    </row>
    <row r="65" spans="1:12" ht="15" x14ac:dyDescent="0.25">
      <c r="A65" s="23"/>
      <c r="B65" s="15"/>
      <c r="C65" s="11"/>
      <c r="D65" s="7" t="s">
        <v>30</v>
      </c>
      <c r="E65" s="69" t="s">
        <v>51</v>
      </c>
      <c r="F65" s="60">
        <v>20</v>
      </c>
      <c r="G65" s="61">
        <v>1.58</v>
      </c>
      <c r="H65" s="61">
        <v>0.2</v>
      </c>
      <c r="I65" s="61">
        <v>9.66</v>
      </c>
      <c r="J65" s="61">
        <v>46.76</v>
      </c>
      <c r="K65" s="62" t="s">
        <v>44</v>
      </c>
      <c r="L65" s="43"/>
    </row>
    <row r="66" spans="1:12" ht="15" x14ac:dyDescent="0.25">
      <c r="A66" s="23"/>
      <c r="B66" s="15"/>
      <c r="C66" s="11"/>
      <c r="D66" s="7" t="s">
        <v>31</v>
      </c>
      <c r="E66" s="69" t="s">
        <v>52</v>
      </c>
      <c r="F66" s="62">
        <v>40</v>
      </c>
      <c r="G66" s="61">
        <v>2.2400000000000002</v>
      </c>
      <c r="H66" s="61">
        <v>0.44</v>
      </c>
      <c r="I66" s="61">
        <v>19.760000000000002</v>
      </c>
      <c r="J66" s="61">
        <v>91.96</v>
      </c>
      <c r="K66" s="62" t="s">
        <v>44</v>
      </c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4"/>
      <c r="B69" s="17"/>
      <c r="C69" s="8"/>
      <c r="D69" s="18" t="s">
        <v>32</v>
      </c>
      <c r="E69" s="9"/>
      <c r="F69" s="19">
        <f>SUM(F59:F68)</f>
        <v>940</v>
      </c>
      <c r="G69" s="19">
        <f>SUM(G59:G68)</f>
        <v>28.248000000000005</v>
      </c>
      <c r="H69" s="19">
        <f>SUM(H59:H68)</f>
        <v>27.828000000000003</v>
      </c>
      <c r="I69" s="19">
        <f>SUM(I59:I68)</f>
        <v>111.182</v>
      </c>
      <c r="J69" s="19">
        <f>SUM(J59:J68)</f>
        <v>798.78</v>
      </c>
      <c r="K69" s="25"/>
      <c r="L69" s="19">
        <f>SUM(L59:L68)</f>
        <v>82</v>
      </c>
    </row>
    <row r="70" spans="1:12" ht="15.75" customHeight="1" thickBot="1" x14ac:dyDescent="0.25">
      <c r="A70" s="29">
        <f>A49</f>
        <v>1</v>
      </c>
      <c r="B70" s="30">
        <f>B49</f>
        <v>3</v>
      </c>
      <c r="C70" s="156" t="s">
        <v>4</v>
      </c>
      <c r="D70" s="157"/>
      <c r="E70" s="31"/>
      <c r="F70" s="32">
        <f>F56+F69</f>
        <v>1440</v>
      </c>
      <c r="G70" s="32">
        <f>G56+G69</f>
        <v>44.675777777777782</v>
      </c>
      <c r="H70" s="32">
        <f>H56+H69</f>
        <v>43.86577777777778</v>
      </c>
      <c r="I70" s="32">
        <f>I56+I69</f>
        <v>183.08977777777778</v>
      </c>
      <c r="J70" s="32">
        <f>J56+J69</f>
        <v>1361.6322222222223</v>
      </c>
      <c r="K70" s="32"/>
      <c r="L70" s="32">
        <f>L56+L69</f>
        <v>137</v>
      </c>
    </row>
    <row r="71" spans="1:12" ht="15" x14ac:dyDescent="0.25">
      <c r="A71" s="20">
        <v>1</v>
      </c>
      <c r="B71" s="21">
        <v>4</v>
      </c>
      <c r="C71" s="22" t="s">
        <v>19</v>
      </c>
      <c r="D71" s="5" t="s">
        <v>20</v>
      </c>
      <c r="E71" s="91" t="s">
        <v>71</v>
      </c>
      <c r="F71" s="66">
        <v>210</v>
      </c>
      <c r="G71" s="61">
        <v>9.52</v>
      </c>
      <c r="H71" s="61">
        <v>4.17</v>
      </c>
      <c r="I71" s="61">
        <v>35.46</v>
      </c>
      <c r="J71" s="61">
        <v>201.7</v>
      </c>
      <c r="K71" s="79">
        <v>181</v>
      </c>
      <c r="L71" s="40">
        <v>55</v>
      </c>
    </row>
    <row r="72" spans="1:12" ht="15" x14ac:dyDescent="0.25">
      <c r="A72" s="23"/>
      <c r="B72" s="15"/>
      <c r="C72" s="11"/>
      <c r="D72" s="6"/>
      <c r="E72" s="69"/>
      <c r="F72" s="70"/>
      <c r="G72" s="70"/>
      <c r="H72" s="70"/>
      <c r="I72" s="70"/>
      <c r="J72" s="70"/>
      <c r="K72" s="71"/>
      <c r="L72" s="43"/>
    </row>
    <row r="73" spans="1:12" ht="15" x14ac:dyDescent="0.25">
      <c r="A73" s="23"/>
      <c r="B73" s="15"/>
      <c r="C73" s="11"/>
      <c r="D73" s="7" t="s">
        <v>21</v>
      </c>
      <c r="E73" s="78" t="s">
        <v>63</v>
      </c>
      <c r="F73" s="66">
        <v>200</v>
      </c>
      <c r="G73" s="67">
        <v>0.13</v>
      </c>
      <c r="H73" s="67">
        <v>0.02</v>
      </c>
      <c r="I73" s="67">
        <v>10.25</v>
      </c>
      <c r="J73" s="67">
        <v>41.68</v>
      </c>
      <c r="K73" s="68">
        <v>377</v>
      </c>
      <c r="L73" s="43"/>
    </row>
    <row r="74" spans="1:12" ht="15" x14ac:dyDescent="0.25">
      <c r="A74" s="23"/>
      <c r="B74" s="15"/>
      <c r="C74" s="11"/>
      <c r="D74" s="7" t="s">
        <v>22</v>
      </c>
      <c r="E74" s="92" t="s">
        <v>72</v>
      </c>
      <c r="F74" s="93">
        <v>40</v>
      </c>
      <c r="G74" s="94">
        <v>4.9000000000000004</v>
      </c>
      <c r="H74" s="61">
        <v>11.55</v>
      </c>
      <c r="I74" s="61">
        <v>17.100000000000001</v>
      </c>
      <c r="J74" s="94">
        <v>193</v>
      </c>
      <c r="K74" s="66">
        <v>2017</v>
      </c>
      <c r="L74" s="43"/>
    </row>
    <row r="75" spans="1:12" ht="15" x14ac:dyDescent="0.25">
      <c r="A75" s="23"/>
      <c r="B75" s="15"/>
      <c r="C75" s="11"/>
      <c r="D75" s="7" t="s">
        <v>23</v>
      </c>
      <c r="E75" s="73" t="s">
        <v>73</v>
      </c>
      <c r="F75" s="74">
        <v>100</v>
      </c>
      <c r="G75" s="61">
        <v>0.9</v>
      </c>
      <c r="H75" s="61">
        <v>0.2</v>
      </c>
      <c r="I75" s="61">
        <v>8.1</v>
      </c>
      <c r="J75" s="61">
        <v>37.799999999999997</v>
      </c>
      <c r="K75" s="66">
        <v>338</v>
      </c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.75" thickBot="1" x14ac:dyDescent="0.3">
      <c r="A78" s="24"/>
      <c r="B78" s="17"/>
      <c r="C78" s="8"/>
      <c r="D78" s="18" t="s">
        <v>32</v>
      </c>
      <c r="E78" s="9"/>
      <c r="F78" s="19">
        <f>SUM(F71:F77)</f>
        <v>550</v>
      </c>
      <c r="G78" s="19">
        <f t="shared" ref="G78" si="12">SUM(G71:G77)</f>
        <v>15.450000000000001</v>
      </c>
      <c r="H78" s="19">
        <f t="shared" ref="H78" si="13">SUM(H71:H77)</f>
        <v>15.94</v>
      </c>
      <c r="I78" s="19">
        <f t="shared" ref="I78" si="14">SUM(I71:I77)</f>
        <v>70.91</v>
      </c>
      <c r="J78" s="19">
        <f t="shared" ref="J78:L78" si="15">SUM(J71:J77)</f>
        <v>474.18</v>
      </c>
      <c r="K78" s="25"/>
      <c r="L78" s="19">
        <f t="shared" si="15"/>
        <v>55</v>
      </c>
    </row>
    <row r="79" spans="1:12" ht="15.75" thickBot="1" x14ac:dyDescent="0.3">
      <c r="A79" s="23"/>
      <c r="B79" s="15"/>
      <c r="C79" s="11" t="s">
        <v>53</v>
      </c>
      <c r="D79" s="6"/>
      <c r="E79" s="50" t="s">
        <v>54</v>
      </c>
      <c r="F79" s="51">
        <v>200</v>
      </c>
      <c r="G79" s="52">
        <v>6</v>
      </c>
      <c r="H79" s="52">
        <v>5</v>
      </c>
      <c r="I79" s="53">
        <v>9.4</v>
      </c>
      <c r="J79" s="52">
        <v>106</v>
      </c>
      <c r="K79" s="44"/>
      <c r="L79" s="52">
        <v>14.8</v>
      </c>
    </row>
    <row r="80" spans="1:12" ht="15" x14ac:dyDescent="0.25">
      <c r="A80" s="14"/>
      <c r="B80" s="15"/>
      <c r="C80" s="11"/>
      <c r="D80" s="18"/>
      <c r="E80" s="9"/>
      <c r="F80" s="19"/>
      <c r="G80" s="19"/>
      <c r="H80" s="19"/>
      <c r="I80" s="19"/>
      <c r="J80" s="19"/>
      <c r="K80" s="25"/>
      <c r="L80" s="19"/>
    </row>
    <row r="81" spans="1:12" ht="15" x14ac:dyDescent="0.25">
      <c r="A81" s="26">
        <f>A71</f>
        <v>1</v>
      </c>
      <c r="B81" s="13">
        <f>B71</f>
        <v>4</v>
      </c>
      <c r="C81" s="10" t="s">
        <v>24</v>
      </c>
      <c r="D81" s="7" t="s">
        <v>25</v>
      </c>
      <c r="E81" s="73" t="s">
        <v>74</v>
      </c>
      <c r="F81" s="66">
        <v>60</v>
      </c>
      <c r="G81" s="67">
        <v>0.86</v>
      </c>
      <c r="H81" s="67">
        <v>3.65</v>
      </c>
      <c r="I81" s="67">
        <v>5.0199999999999996</v>
      </c>
      <c r="J81" s="67">
        <v>56.34</v>
      </c>
      <c r="K81" s="66">
        <v>52</v>
      </c>
      <c r="L81" s="43">
        <v>82</v>
      </c>
    </row>
    <row r="82" spans="1:12" ht="15" x14ac:dyDescent="0.25">
      <c r="A82" s="23"/>
      <c r="B82" s="15"/>
      <c r="C82" s="11"/>
      <c r="D82" s="7" t="s">
        <v>26</v>
      </c>
      <c r="E82" s="95" t="s">
        <v>75</v>
      </c>
      <c r="F82" s="96">
        <v>200</v>
      </c>
      <c r="G82" s="97">
        <v>1.68</v>
      </c>
      <c r="H82" s="97">
        <v>5.98</v>
      </c>
      <c r="I82" s="97">
        <v>9.35</v>
      </c>
      <c r="J82" s="97">
        <v>98.37</v>
      </c>
      <c r="K82" s="96">
        <v>99</v>
      </c>
      <c r="L82" s="43"/>
    </row>
    <row r="83" spans="1:12" ht="15" x14ac:dyDescent="0.25">
      <c r="A83" s="23"/>
      <c r="B83" s="15"/>
      <c r="C83" s="11"/>
      <c r="D83" s="7"/>
      <c r="E83" s="98" t="s">
        <v>47</v>
      </c>
      <c r="F83" s="79">
        <v>10</v>
      </c>
      <c r="G83" s="61">
        <v>2.11</v>
      </c>
      <c r="H83" s="61">
        <v>1.36</v>
      </c>
      <c r="I83" s="61">
        <v>0</v>
      </c>
      <c r="J83" s="61">
        <v>20.67</v>
      </c>
      <c r="K83" s="68">
        <v>288</v>
      </c>
      <c r="L83" s="43"/>
    </row>
    <row r="84" spans="1:12" ht="15" x14ac:dyDescent="0.25">
      <c r="A84" s="23"/>
      <c r="B84" s="15"/>
      <c r="C84" s="11"/>
      <c r="D84" s="7"/>
      <c r="E84" s="159" t="s">
        <v>106</v>
      </c>
      <c r="F84" s="79">
        <v>210</v>
      </c>
      <c r="G84" s="55">
        <v>1.6</v>
      </c>
      <c r="H84" s="55">
        <v>2.17</v>
      </c>
      <c r="I84" s="55">
        <v>9.69</v>
      </c>
      <c r="J84" s="55">
        <v>90.3</v>
      </c>
      <c r="K84" s="68">
        <v>101</v>
      </c>
      <c r="L84" s="43"/>
    </row>
    <row r="85" spans="1:12" ht="15" x14ac:dyDescent="0.25">
      <c r="A85" s="23"/>
      <c r="B85" s="15"/>
      <c r="C85" s="11"/>
      <c r="D85" s="7" t="s">
        <v>27</v>
      </c>
      <c r="E85" s="99" t="s">
        <v>76</v>
      </c>
      <c r="F85" s="66">
        <v>90</v>
      </c>
      <c r="G85" s="61">
        <v>12</v>
      </c>
      <c r="H85" s="61">
        <v>10.64</v>
      </c>
      <c r="I85" s="61">
        <v>11.66</v>
      </c>
      <c r="J85" s="61">
        <v>172.12</v>
      </c>
      <c r="K85" s="68" t="s">
        <v>79</v>
      </c>
      <c r="L85" s="43"/>
    </row>
    <row r="86" spans="1:12" ht="15" x14ac:dyDescent="0.25">
      <c r="A86" s="23"/>
      <c r="B86" s="15"/>
      <c r="C86" s="11"/>
      <c r="D86" s="7" t="s">
        <v>28</v>
      </c>
      <c r="E86" s="65" t="s">
        <v>77</v>
      </c>
      <c r="F86" s="66">
        <v>150</v>
      </c>
      <c r="G86" s="61">
        <v>2.86</v>
      </c>
      <c r="H86" s="61">
        <v>4.32</v>
      </c>
      <c r="I86" s="61">
        <v>23.01</v>
      </c>
      <c r="J86" s="61">
        <v>142.35</v>
      </c>
      <c r="K86" s="68">
        <v>125</v>
      </c>
      <c r="L86" s="43"/>
    </row>
    <row r="87" spans="1:12" ht="15" x14ac:dyDescent="0.25">
      <c r="A87" s="23"/>
      <c r="B87" s="15"/>
      <c r="C87" s="11"/>
      <c r="D87" s="7" t="s">
        <v>29</v>
      </c>
      <c r="E87" s="73" t="s">
        <v>78</v>
      </c>
      <c r="F87" s="66">
        <v>200</v>
      </c>
      <c r="G87" s="61">
        <v>0.2</v>
      </c>
      <c r="H87" s="61">
        <v>0.2</v>
      </c>
      <c r="I87" s="61">
        <v>22.3</v>
      </c>
      <c r="J87" s="61">
        <v>110</v>
      </c>
      <c r="K87" s="66">
        <v>342</v>
      </c>
      <c r="L87" s="43"/>
    </row>
    <row r="88" spans="1:12" ht="15" x14ac:dyDescent="0.25">
      <c r="A88" s="23"/>
      <c r="B88" s="15"/>
      <c r="C88" s="11"/>
      <c r="D88" s="7" t="s">
        <v>30</v>
      </c>
      <c r="E88" s="100" t="s">
        <v>51</v>
      </c>
      <c r="F88" s="79">
        <v>20</v>
      </c>
      <c r="G88" s="61">
        <v>1.58</v>
      </c>
      <c r="H88" s="61">
        <v>0.2</v>
      </c>
      <c r="I88" s="61">
        <v>9.66</v>
      </c>
      <c r="J88" s="61">
        <v>46.76</v>
      </c>
      <c r="K88" s="68" t="s">
        <v>44</v>
      </c>
      <c r="L88" s="43"/>
    </row>
    <row r="89" spans="1:12" ht="15" x14ac:dyDescent="0.25">
      <c r="A89" s="23"/>
      <c r="B89" s="15"/>
      <c r="C89" s="11"/>
      <c r="D89" s="7" t="s">
        <v>31</v>
      </c>
      <c r="E89" s="91" t="s">
        <v>52</v>
      </c>
      <c r="F89" s="101">
        <v>40</v>
      </c>
      <c r="G89" s="61">
        <v>2.2400000000000002</v>
      </c>
      <c r="H89" s="61">
        <v>0.44</v>
      </c>
      <c r="I89" s="61">
        <v>19.760000000000002</v>
      </c>
      <c r="J89" s="61">
        <v>91.96</v>
      </c>
      <c r="K89" s="68" t="s">
        <v>44</v>
      </c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4"/>
      <c r="B92" s="17"/>
      <c r="C92" s="8"/>
      <c r="D92" s="18" t="s">
        <v>32</v>
      </c>
      <c r="E92" s="9"/>
      <c r="F92" s="19">
        <f>SUM(F81:F91)</f>
        <v>980</v>
      </c>
      <c r="G92" s="19">
        <f t="shared" ref="G92" si="16">SUM(G81:G91)</f>
        <v>25.130000000000003</v>
      </c>
      <c r="H92" s="19">
        <f t="shared" ref="H92" si="17">SUM(H81:H91)</f>
        <v>28.96</v>
      </c>
      <c r="I92" s="19">
        <f t="shared" ref="I92" si="18">SUM(I81:I91)</f>
        <v>110.45</v>
      </c>
      <c r="J92" s="19">
        <f t="shared" ref="J92:L92" si="19">SUM(J81:J91)</f>
        <v>828.87</v>
      </c>
      <c r="K92" s="25"/>
      <c r="L92" s="19">
        <f t="shared" si="19"/>
        <v>82</v>
      </c>
    </row>
    <row r="93" spans="1:12" ht="15.75" customHeight="1" thickBot="1" x14ac:dyDescent="0.25">
      <c r="A93" s="29">
        <f>A71</f>
        <v>1</v>
      </c>
      <c r="B93" s="30">
        <f>B71</f>
        <v>4</v>
      </c>
      <c r="C93" s="156" t="s">
        <v>4</v>
      </c>
      <c r="D93" s="157"/>
      <c r="E93" s="31"/>
      <c r="F93" s="32">
        <f>F78+F92</f>
        <v>1530</v>
      </c>
      <c r="G93" s="32">
        <f t="shared" ref="G93" si="20">G78+G92</f>
        <v>40.580000000000005</v>
      </c>
      <c r="H93" s="32">
        <f t="shared" ref="H93" si="21">H78+H92</f>
        <v>44.9</v>
      </c>
      <c r="I93" s="32">
        <f t="shared" ref="I93" si="22">I78+I92</f>
        <v>181.36</v>
      </c>
      <c r="J93" s="32">
        <f t="shared" ref="J93:L93" si="23">J78+J92</f>
        <v>1303.05</v>
      </c>
      <c r="K93" s="32"/>
      <c r="L93" s="32">
        <f t="shared" si="23"/>
        <v>137</v>
      </c>
    </row>
    <row r="94" spans="1:12" ht="27.75" x14ac:dyDescent="0.25">
      <c r="A94" s="20">
        <v>1</v>
      </c>
      <c r="B94" s="21">
        <v>5</v>
      </c>
      <c r="C94" s="22" t="s">
        <v>19</v>
      </c>
      <c r="D94" s="5" t="s">
        <v>20</v>
      </c>
      <c r="E94" s="65" t="s">
        <v>80</v>
      </c>
      <c r="F94" s="66">
        <v>210</v>
      </c>
      <c r="G94" s="103">
        <v>7.21</v>
      </c>
      <c r="H94" s="103">
        <v>11.58</v>
      </c>
      <c r="I94" s="103">
        <v>7.86</v>
      </c>
      <c r="J94" s="103">
        <v>203</v>
      </c>
      <c r="K94" s="68">
        <v>183</v>
      </c>
      <c r="L94" s="40">
        <v>55</v>
      </c>
    </row>
    <row r="95" spans="1:12" ht="15" x14ac:dyDescent="0.25">
      <c r="A95" s="23"/>
      <c r="B95" s="15"/>
      <c r="C95" s="11"/>
      <c r="D95" s="6"/>
      <c r="E95" s="69"/>
      <c r="F95" s="70"/>
      <c r="G95" s="70"/>
      <c r="H95" s="70"/>
      <c r="I95" s="70"/>
      <c r="J95" s="70"/>
      <c r="K95" s="71"/>
      <c r="L95" s="43"/>
    </row>
    <row r="96" spans="1:12" ht="15" x14ac:dyDescent="0.25">
      <c r="A96" s="23"/>
      <c r="B96" s="15"/>
      <c r="C96" s="11"/>
      <c r="D96" s="7" t="s">
        <v>21</v>
      </c>
      <c r="E96" s="104" t="s">
        <v>81</v>
      </c>
      <c r="F96" s="66">
        <v>200</v>
      </c>
      <c r="G96" s="103">
        <v>3.52</v>
      </c>
      <c r="H96" s="103">
        <v>3.72</v>
      </c>
      <c r="I96" s="103">
        <v>25.49</v>
      </c>
      <c r="J96" s="103">
        <v>145.19999999999999</v>
      </c>
      <c r="K96" s="73">
        <v>382</v>
      </c>
      <c r="L96" s="43"/>
    </row>
    <row r="97" spans="1:12" ht="15" x14ac:dyDescent="0.25">
      <c r="A97" s="23"/>
      <c r="B97" s="15"/>
      <c r="C97" s="11"/>
      <c r="D97" s="7" t="s">
        <v>22</v>
      </c>
      <c r="E97" s="81" t="s">
        <v>42</v>
      </c>
      <c r="F97" s="103">
        <v>60</v>
      </c>
      <c r="G97" s="61">
        <v>4.74</v>
      </c>
      <c r="H97" s="61">
        <v>0.6</v>
      </c>
      <c r="I97" s="61">
        <v>28.98</v>
      </c>
      <c r="J97" s="61">
        <v>140.28</v>
      </c>
      <c r="K97" s="88" t="s">
        <v>44</v>
      </c>
      <c r="L97" s="43"/>
    </row>
    <row r="98" spans="1:12" ht="15" x14ac:dyDescent="0.25">
      <c r="A98" s="23"/>
      <c r="B98" s="15"/>
      <c r="C98" s="11"/>
      <c r="D98" s="6"/>
      <c r="E98" s="105" t="s">
        <v>43</v>
      </c>
      <c r="F98" s="106">
        <v>30</v>
      </c>
      <c r="G98" s="66">
        <v>0.15</v>
      </c>
      <c r="H98" s="66">
        <v>0</v>
      </c>
      <c r="I98" s="66">
        <v>17.48</v>
      </c>
      <c r="J98" s="66">
        <v>86.52000000000001</v>
      </c>
      <c r="K98" s="79" t="s">
        <v>44</v>
      </c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.75" thickBot="1" x14ac:dyDescent="0.3">
      <c r="A100" s="24"/>
      <c r="B100" s="17"/>
      <c r="C100" s="8"/>
      <c r="D100" s="18" t="s">
        <v>32</v>
      </c>
      <c r="E100" s="9"/>
      <c r="F100" s="19">
        <f>SUM(F94:F99)</f>
        <v>500</v>
      </c>
      <c r="G100" s="19">
        <f>SUM(G94:G99)</f>
        <v>15.620000000000001</v>
      </c>
      <c r="H100" s="19">
        <f>SUM(H94:H99)</f>
        <v>15.9</v>
      </c>
      <c r="I100" s="19">
        <f>SUM(I94:I99)</f>
        <v>79.81</v>
      </c>
      <c r="J100" s="19">
        <f>SUM(J94:J99)</f>
        <v>575</v>
      </c>
      <c r="K100" s="25"/>
      <c r="L100" s="19">
        <f>SUM(L94:L99)</f>
        <v>55</v>
      </c>
    </row>
    <row r="101" spans="1:12" ht="15.75" thickBot="1" x14ac:dyDescent="0.3">
      <c r="A101" s="23"/>
      <c r="B101" s="15"/>
      <c r="C101" s="11" t="s">
        <v>53</v>
      </c>
      <c r="D101" s="6"/>
      <c r="E101" s="50" t="s">
        <v>54</v>
      </c>
      <c r="F101" s="51">
        <v>200</v>
      </c>
      <c r="G101" s="52">
        <v>6</v>
      </c>
      <c r="H101" s="52">
        <v>5</v>
      </c>
      <c r="I101" s="53">
        <v>9.4</v>
      </c>
      <c r="J101" s="52">
        <v>106</v>
      </c>
      <c r="K101" s="44"/>
      <c r="L101" s="52">
        <v>14.8</v>
      </c>
    </row>
    <row r="102" spans="1:12" ht="15" x14ac:dyDescent="0.25">
      <c r="A102" s="14"/>
      <c r="B102" s="15"/>
      <c r="C102" s="11"/>
      <c r="D102" s="18"/>
      <c r="E102" s="9"/>
      <c r="F102" s="19"/>
      <c r="G102" s="19"/>
      <c r="H102" s="19"/>
      <c r="I102" s="19"/>
      <c r="J102" s="19"/>
      <c r="K102" s="25"/>
      <c r="L102" s="19"/>
    </row>
    <row r="103" spans="1:12" ht="15" x14ac:dyDescent="0.25">
      <c r="A103" s="26">
        <f>A94</f>
        <v>1</v>
      </c>
      <c r="B103" s="13">
        <f>B94</f>
        <v>5</v>
      </c>
      <c r="C103" s="10" t="s">
        <v>24</v>
      </c>
      <c r="D103" s="7" t="s">
        <v>25</v>
      </c>
      <c r="E103" s="73" t="s">
        <v>82</v>
      </c>
      <c r="F103" s="66">
        <v>60</v>
      </c>
      <c r="G103" s="103">
        <v>1.03</v>
      </c>
      <c r="H103" s="103">
        <v>3.01</v>
      </c>
      <c r="I103" s="103">
        <v>5.0999999999999996</v>
      </c>
      <c r="J103" s="103">
        <v>51.62</v>
      </c>
      <c r="K103" s="66">
        <v>47</v>
      </c>
      <c r="L103" s="43">
        <v>82</v>
      </c>
    </row>
    <row r="104" spans="1:12" ht="15" x14ac:dyDescent="0.25">
      <c r="A104" s="23"/>
      <c r="B104" s="15"/>
      <c r="C104" s="11"/>
      <c r="D104" s="7" t="s">
        <v>26</v>
      </c>
      <c r="E104" s="107" t="s">
        <v>83</v>
      </c>
      <c r="F104" s="96">
        <v>210</v>
      </c>
      <c r="G104" s="108">
        <v>2.48</v>
      </c>
      <c r="H104" s="108">
        <v>5</v>
      </c>
      <c r="I104" s="108">
        <v>24.08</v>
      </c>
      <c r="J104" s="108">
        <v>211.54</v>
      </c>
      <c r="K104" s="109">
        <v>96</v>
      </c>
      <c r="L104" s="43"/>
    </row>
    <row r="105" spans="1:12" ht="15" x14ac:dyDescent="0.25">
      <c r="A105" s="23"/>
      <c r="B105" s="15"/>
      <c r="C105" s="11"/>
      <c r="D105" s="7"/>
      <c r="E105" s="78" t="s">
        <v>47</v>
      </c>
      <c r="F105" s="79">
        <v>10</v>
      </c>
      <c r="G105" s="103">
        <v>2.11</v>
      </c>
      <c r="H105" s="103">
        <v>1.36</v>
      </c>
      <c r="I105" s="103">
        <v>0</v>
      </c>
      <c r="J105" s="103">
        <v>20.67</v>
      </c>
      <c r="K105" s="68">
        <v>288</v>
      </c>
      <c r="L105" s="43"/>
    </row>
    <row r="106" spans="1:12" ht="15" x14ac:dyDescent="0.25">
      <c r="A106" s="23"/>
      <c r="B106" s="15"/>
      <c r="C106" s="11"/>
      <c r="D106" s="7"/>
      <c r="E106" s="159" t="s">
        <v>107</v>
      </c>
      <c r="F106" s="79">
        <v>220</v>
      </c>
      <c r="G106" s="55">
        <v>9.4</v>
      </c>
      <c r="H106" s="55">
        <v>4.2</v>
      </c>
      <c r="I106" s="55">
        <v>23.7</v>
      </c>
      <c r="J106" s="55">
        <v>200.8</v>
      </c>
      <c r="K106" s="68">
        <v>88</v>
      </c>
      <c r="L106" s="43"/>
    </row>
    <row r="107" spans="1:12" ht="15" x14ac:dyDescent="0.25">
      <c r="A107" s="23"/>
      <c r="B107" s="15"/>
      <c r="C107" s="11"/>
      <c r="D107" s="7" t="s">
        <v>27</v>
      </c>
      <c r="E107" s="65" t="s">
        <v>60</v>
      </c>
      <c r="F107" s="66">
        <v>90</v>
      </c>
      <c r="G107" s="103">
        <v>11.99</v>
      </c>
      <c r="H107" s="103">
        <v>12.05</v>
      </c>
      <c r="I107" s="103">
        <v>8.67</v>
      </c>
      <c r="J107" s="103">
        <v>188.9</v>
      </c>
      <c r="K107" s="80" t="s">
        <v>64</v>
      </c>
      <c r="L107" s="43"/>
    </row>
    <row r="108" spans="1:12" ht="15" x14ac:dyDescent="0.25">
      <c r="A108" s="23"/>
      <c r="B108" s="15"/>
      <c r="C108" s="11"/>
      <c r="D108" s="7" t="s">
        <v>28</v>
      </c>
      <c r="E108" s="73" t="s">
        <v>84</v>
      </c>
      <c r="F108" s="66">
        <v>150</v>
      </c>
      <c r="G108" s="103">
        <v>3.06</v>
      </c>
      <c r="H108" s="103">
        <v>4.8</v>
      </c>
      <c r="I108" s="103">
        <v>20.45</v>
      </c>
      <c r="J108" s="103">
        <v>137.25</v>
      </c>
      <c r="K108" s="66">
        <v>312</v>
      </c>
      <c r="L108" s="43"/>
    </row>
    <row r="109" spans="1:12" ht="15" x14ac:dyDescent="0.25">
      <c r="A109" s="23"/>
      <c r="B109" s="15"/>
      <c r="C109" s="11"/>
      <c r="D109" s="7" t="s">
        <v>29</v>
      </c>
      <c r="E109" s="73" t="s">
        <v>41</v>
      </c>
      <c r="F109" s="103">
        <v>200</v>
      </c>
      <c r="G109" s="103">
        <v>0.2</v>
      </c>
      <c r="H109" s="103">
        <v>0</v>
      </c>
      <c r="I109" s="103">
        <v>14</v>
      </c>
      <c r="J109" s="103">
        <v>28</v>
      </c>
      <c r="K109" s="66">
        <v>376</v>
      </c>
      <c r="L109" s="43"/>
    </row>
    <row r="110" spans="1:12" ht="15" x14ac:dyDescent="0.25">
      <c r="A110" s="23"/>
      <c r="B110" s="15"/>
      <c r="C110" s="11"/>
      <c r="D110" s="7" t="s">
        <v>30</v>
      </c>
      <c r="E110" s="91" t="s">
        <v>51</v>
      </c>
      <c r="F110" s="79">
        <v>20</v>
      </c>
      <c r="G110" s="103">
        <v>1.58</v>
      </c>
      <c r="H110" s="103">
        <v>0.2</v>
      </c>
      <c r="I110" s="103">
        <v>9.66</v>
      </c>
      <c r="J110" s="103">
        <v>46.76</v>
      </c>
      <c r="K110" s="68" t="s">
        <v>44</v>
      </c>
      <c r="L110" s="43"/>
    </row>
    <row r="111" spans="1:12" ht="15" x14ac:dyDescent="0.25">
      <c r="A111" s="23"/>
      <c r="B111" s="15"/>
      <c r="C111" s="11"/>
      <c r="D111" s="7" t="s">
        <v>31</v>
      </c>
      <c r="E111" s="91" t="s">
        <v>52</v>
      </c>
      <c r="F111" s="101">
        <v>40</v>
      </c>
      <c r="G111" s="110">
        <v>2.2400000000000002</v>
      </c>
      <c r="H111" s="110">
        <v>0.44</v>
      </c>
      <c r="I111" s="110">
        <v>19.760000000000002</v>
      </c>
      <c r="J111" s="110">
        <v>91.96</v>
      </c>
      <c r="K111" s="68" t="s">
        <v>44</v>
      </c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32</v>
      </c>
      <c r="E114" s="9"/>
      <c r="F114" s="19">
        <f>SUM(F103:F113)</f>
        <v>1000</v>
      </c>
      <c r="G114" s="19">
        <f t="shared" ref="G114" si="24">SUM(G103:G113)</f>
        <v>34.089999999999996</v>
      </c>
      <c r="H114" s="19">
        <f t="shared" ref="H114" si="25">SUM(H103:H113)</f>
        <v>31.060000000000002</v>
      </c>
      <c r="I114" s="19">
        <f t="shared" ref="I114" si="26">SUM(I103:I113)</f>
        <v>125.42</v>
      </c>
      <c r="J114" s="19">
        <f t="shared" ref="J114:L114" si="27">SUM(J103:J113)</f>
        <v>977.5</v>
      </c>
      <c r="K114" s="25"/>
      <c r="L114" s="19">
        <f t="shared" si="27"/>
        <v>82</v>
      </c>
    </row>
    <row r="115" spans="1:12" ht="15.75" customHeight="1" thickBot="1" x14ac:dyDescent="0.25">
      <c r="A115" s="29">
        <f>A94</f>
        <v>1</v>
      </c>
      <c r="B115" s="30">
        <f>B94</f>
        <v>5</v>
      </c>
      <c r="C115" s="156" t="s">
        <v>4</v>
      </c>
      <c r="D115" s="157"/>
      <c r="E115" s="31"/>
      <c r="F115" s="32">
        <f>F100+F114</f>
        <v>1500</v>
      </c>
      <c r="G115" s="32">
        <f t="shared" ref="G115" si="28">G100+G114</f>
        <v>49.709999999999994</v>
      </c>
      <c r="H115" s="32">
        <f t="shared" ref="H115" si="29">H100+H114</f>
        <v>46.96</v>
      </c>
      <c r="I115" s="32">
        <f t="shared" ref="I115" si="30">I100+I114</f>
        <v>205.23000000000002</v>
      </c>
      <c r="J115" s="32">
        <f t="shared" ref="J115:L115" si="31">J100+J114</f>
        <v>1552.5</v>
      </c>
      <c r="K115" s="32"/>
      <c r="L115" s="32">
        <f t="shared" si="31"/>
        <v>137</v>
      </c>
    </row>
    <row r="116" spans="1:12" ht="15.75" thickBot="1" x14ac:dyDescent="0.3">
      <c r="A116" s="20">
        <v>2</v>
      </c>
      <c r="B116" s="21">
        <v>1</v>
      </c>
      <c r="C116" s="22" t="s">
        <v>19</v>
      </c>
      <c r="D116" s="5" t="s">
        <v>20</v>
      </c>
      <c r="E116" s="65" t="s">
        <v>85</v>
      </c>
      <c r="F116" s="66">
        <v>210</v>
      </c>
      <c r="G116" s="103">
        <v>5.63</v>
      </c>
      <c r="H116" s="103">
        <v>8.8000000000000007</v>
      </c>
      <c r="I116" s="103">
        <v>24.9</v>
      </c>
      <c r="J116" s="103">
        <v>195.2</v>
      </c>
      <c r="K116" s="79">
        <v>173</v>
      </c>
      <c r="L116" s="40">
        <v>55</v>
      </c>
    </row>
    <row r="117" spans="1:12" ht="15" x14ac:dyDescent="0.25">
      <c r="A117" s="23"/>
      <c r="B117" s="15"/>
      <c r="C117" s="11"/>
      <c r="D117" s="5" t="s">
        <v>20</v>
      </c>
      <c r="E117" s="73" t="s">
        <v>86</v>
      </c>
      <c r="F117" s="66">
        <v>40</v>
      </c>
      <c r="G117" s="70">
        <v>5.0999999999999996</v>
      </c>
      <c r="H117" s="70">
        <v>4.5999999999999996</v>
      </c>
      <c r="I117" s="70">
        <v>0.3</v>
      </c>
      <c r="J117" s="103">
        <v>63</v>
      </c>
      <c r="K117" s="66">
        <v>209</v>
      </c>
      <c r="L117" s="43"/>
    </row>
    <row r="118" spans="1:12" ht="15" x14ac:dyDescent="0.25">
      <c r="A118" s="23"/>
      <c r="B118" s="15"/>
      <c r="C118" s="11"/>
      <c r="D118" s="7" t="s">
        <v>21</v>
      </c>
      <c r="E118" s="72" t="s">
        <v>56</v>
      </c>
      <c r="F118" s="66">
        <v>200</v>
      </c>
      <c r="G118" s="103">
        <v>3.6</v>
      </c>
      <c r="H118" s="103">
        <v>2.67</v>
      </c>
      <c r="I118" s="103">
        <v>29.2</v>
      </c>
      <c r="J118" s="103">
        <v>155.19999999999999</v>
      </c>
      <c r="K118" s="66">
        <v>379</v>
      </c>
      <c r="L118" s="43"/>
    </row>
    <row r="119" spans="1:12" ht="15" x14ac:dyDescent="0.25">
      <c r="A119" s="23"/>
      <c r="B119" s="15"/>
      <c r="C119" s="11"/>
      <c r="D119" s="7" t="s">
        <v>22</v>
      </c>
      <c r="E119" s="73" t="s">
        <v>42</v>
      </c>
      <c r="F119" s="66">
        <v>60</v>
      </c>
      <c r="G119" s="103">
        <v>4.74</v>
      </c>
      <c r="H119" s="103">
        <v>0.6</v>
      </c>
      <c r="I119" s="103">
        <v>28.98</v>
      </c>
      <c r="J119" s="103">
        <v>140.28</v>
      </c>
      <c r="K119" s="68" t="s">
        <v>44</v>
      </c>
      <c r="L119" s="43"/>
    </row>
    <row r="120" spans="1:12" ht="15" x14ac:dyDescent="0.25">
      <c r="A120" s="23"/>
      <c r="B120" s="15"/>
      <c r="C120" s="11"/>
      <c r="D120" s="7" t="s">
        <v>23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.75" thickBot="1" x14ac:dyDescent="0.3">
      <c r="A123" s="24"/>
      <c r="B123" s="17"/>
      <c r="C123" s="8"/>
      <c r="D123" s="18" t="s">
        <v>32</v>
      </c>
      <c r="E123" s="9"/>
      <c r="F123" s="19">
        <f>SUM(F116:F122)</f>
        <v>510</v>
      </c>
      <c r="G123" s="19">
        <f t="shared" ref="G123:J123" si="32">SUM(G116:G122)</f>
        <v>19.07</v>
      </c>
      <c r="H123" s="19">
        <f t="shared" si="32"/>
        <v>16.670000000000002</v>
      </c>
      <c r="I123" s="19">
        <f t="shared" si="32"/>
        <v>83.38</v>
      </c>
      <c r="J123" s="19">
        <f t="shared" si="32"/>
        <v>553.67999999999995</v>
      </c>
      <c r="K123" s="25"/>
      <c r="L123" s="19">
        <f t="shared" ref="L123" si="33">SUM(L116:L122)</f>
        <v>55</v>
      </c>
    </row>
    <row r="124" spans="1:12" ht="15.75" thickBot="1" x14ac:dyDescent="0.3">
      <c r="A124" s="23"/>
      <c r="B124" s="15"/>
      <c r="C124" s="11" t="s">
        <v>53</v>
      </c>
      <c r="D124" s="6"/>
      <c r="E124" s="50" t="s">
        <v>54</v>
      </c>
      <c r="F124" s="51">
        <v>200</v>
      </c>
      <c r="G124" s="52">
        <v>6</v>
      </c>
      <c r="H124" s="52">
        <v>5</v>
      </c>
      <c r="I124" s="53">
        <v>9.4</v>
      </c>
      <c r="J124" s="52">
        <v>106</v>
      </c>
      <c r="K124" s="44"/>
      <c r="L124" s="52">
        <v>14.8</v>
      </c>
    </row>
    <row r="125" spans="1:12" ht="15" x14ac:dyDescent="0.25">
      <c r="A125" s="14"/>
      <c r="B125" s="15"/>
      <c r="C125" s="11"/>
      <c r="D125" s="18"/>
      <c r="E125" s="9"/>
      <c r="F125" s="19"/>
      <c r="G125" s="19"/>
      <c r="H125" s="19"/>
      <c r="I125" s="19"/>
      <c r="J125" s="19"/>
      <c r="K125" s="25"/>
      <c r="L125" s="19"/>
    </row>
    <row r="126" spans="1:12" ht="15" x14ac:dyDescent="0.25">
      <c r="A126" s="26">
        <f>A116</f>
        <v>2</v>
      </c>
      <c r="B126" s="13">
        <f>B116</f>
        <v>1</v>
      </c>
      <c r="C126" s="10" t="s">
        <v>24</v>
      </c>
      <c r="D126" s="7" t="s">
        <v>25</v>
      </c>
      <c r="E126" s="73" t="s">
        <v>87</v>
      </c>
      <c r="F126" s="66">
        <v>60</v>
      </c>
      <c r="G126" s="103">
        <v>0.52</v>
      </c>
      <c r="H126" s="103">
        <v>3.07</v>
      </c>
      <c r="I126" s="103">
        <v>1.57</v>
      </c>
      <c r="J126" s="103">
        <v>35.880000000000003</v>
      </c>
      <c r="K126" s="66">
        <v>17</v>
      </c>
      <c r="L126" s="43">
        <v>82</v>
      </c>
    </row>
    <row r="127" spans="1:12" ht="15" x14ac:dyDescent="0.25">
      <c r="A127" s="23"/>
      <c r="B127" s="15"/>
      <c r="C127" s="11"/>
      <c r="D127" s="7" t="s">
        <v>26</v>
      </c>
      <c r="E127" s="115" t="s">
        <v>46</v>
      </c>
      <c r="F127" s="112">
        <v>200</v>
      </c>
      <c r="G127" s="108">
        <v>2.12</v>
      </c>
      <c r="H127" s="108">
        <v>4.22</v>
      </c>
      <c r="I127" s="108">
        <v>13.06</v>
      </c>
      <c r="J127" s="108">
        <v>107.8</v>
      </c>
      <c r="K127" s="113">
        <v>102</v>
      </c>
      <c r="L127" s="43"/>
    </row>
    <row r="128" spans="1:12" ht="15" x14ac:dyDescent="0.25">
      <c r="A128" s="23"/>
      <c r="B128" s="15"/>
      <c r="C128" s="11"/>
      <c r="D128" s="7"/>
      <c r="E128" s="78" t="s">
        <v>47</v>
      </c>
      <c r="F128" s="79">
        <v>10</v>
      </c>
      <c r="G128" s="103">
        <v>2.11</v>
      </c>
      <c r="H128" s="103">
        <v>1.36</v>
      </c>
      <c r="I128" s="103">
        <v>0</v>
      </c>
      <c r="J128" s="103">
        <v>20.67</v>
      </c>
      <c r="K128" s="68">
        <v>288</v>
      </c>
      <c r="L128" s="43"/>
    </row>
    <row r="129" spans="1:12" ht="15" x14ac:dyDescent="0.25">
      <c r="A129" s="23"/>
      <c r="B129" s="15"/>
      <c r="C129" s="11"/>
      <c r="D129" s="7"/>
      <c r="E129" s="159" t="s">
        <v>108</v>
      </c>
      <c r="F129" s="79">
        <v>210</v>
      </c>
      <c r="G129" s="55">
        <v>4.2</v>
      </c>
      <c r="H129" s="55">
        <v>4.07</v>
      </c>
      <c r="I129" s="55">
        <v>10.199999999999999</v>
      </c>
      <c r="J129" s="160">
        <v>95.6</v>
      </c>
      <c r="K129" s="68">
        <v>95</v>
      </c>
      <c r="L129" s="43"/>
    </row>
    <row r="130" spans="1:12" ht="15" x14ac:dyDescent="0.25">
      <c r="A130" s="23"/>
      <c r="B130" s="15"/>
      <c r="C130" s="11"/>
      <c r="D130" s="7" t="s">
        <v>27</v>
      </c>
      <c r="E130" s="72" t="s">
        <v>70</v>
      </c>
      <c r="F130" s="66">
        <v>200</v>
      </c>
      <c r="G130" s="103">
        <v>18.12</v>
      </c>
      <c r="H130" s="103">
        <v>17.73</v>
      </c>
      <c r="I130" s="103">
        <v>42</v>
      </c>
      <c r="J130" s="114">
        <v>411.55</v>
      </c>
      <c r="K130" s="66">
        <v>291</v>
      </c>
      <c r="L130" s="43"/>
    </row>
    <row r="131" spans="1:12" ht="15" x14ac:dyDescent="0.25">
      <c r="A131" s="23"/>
      <c r="B131" s="15"/>
      <c r="C131" s="11"/>
      <c r="D131" s="7" t="s">
        <v>29</v>
      </c>
      <c r="E131" s="100" t="s">
        <v>50</v>
      </c>
      <c r="F131" s="101">
        <v>200</v>
      </c>
      <c r="G131" s="110">
        <v>0.04</v>
      </c>
      <c r="H131" s="110">
        <v>0</v>
      </c>
      <c r="I131" s="110">
        <v>24.76</v>
      </c>
      <c r="J131" s="110">
        <v>94.2</v>
      </c>
      <c r="K131" s="101">
        <v>349</v>
      </c>
      <c r="L131" s="43"/>
    </row>
    <row r="132" spans="1:12" ht="15" x14ac:dyDescent="0.25">
      <c r="A132" s="23"/>
      <c r="B132" s="15"/>
      <c r="C132" s="11"/>
      <c r="D132" s="7" t="s">
        <v>30</v>
      </c>
      <c r="E132" s="91" t="s">
        <v>51</v>
      </c>
      <c r="F132" s="79">
        <v>20</v>
      </c>
      <c r="G132" s="103">
        <v>1.58</v>
      </c>
      <c r="H132" s="103">
        <v>0.2</v>
      </c>
      <c r="I132" s="103">
        <v>9.66</v>
      </c>
      <c r="J132" s="103">
        <v>46.76</v>
      </c>
      <c r="K132" s="68" t="s">
        <v>44</v>
      </c>
      <c r="L132" s="43"/>
    </row>
    <row r="133" spans="1:12" ht="15" x14ac:dyDescent="0.25">
      <c r="A133" s="23"/>
      <c r="B133" s="15"/>
      <c r="C133" s="11"/>
      <c r="D133" s="7" t="s">
        <v>31</v>
      </c>
      <c r="E133" s="91" t="s">
        <v>52</v>
      </c>
      <c r="F133" s="101">
        <v>40</v>
      </c>
      <c r="G133" s="103">
        <v>2.2400000000000002</v>
      </c>
      <c r="H133" s="103">
        <v>0.44</v>
      </c>
      <c r="I133" s="103">
        <v>19.760000000000002</v>
      </c>
      <c r="J133" s="103">
        <v>91.96</v>
      </c>
      <c r="K133" s="68" t="s">
        <v>44</v>
      </c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4"/>
      <c r="B136" s="17"/>
      <c r="C136" s="8"/>
      <c r="D136" s="18" t="s">
        <v>32</v>
      </c>
      <c r="E136" s="9"/>
      <c r="F136" s="19">
        <f>SUM(F126:F135)</f>
        <v>940</v>
      </c>
      <c r="G136" s="19">
        <f>SUM(G126:G135)</f>
        <v>30.93</v>
      </c>
      <c r="H136" s="19">
        <f>SUM(H126:H135)</f>
        <v>31.09</v>
      </c>
      <c r="I136" s="19">
        <f>SUM(I126:I135)</f>
        <v>121.01</v>
      </c>
      <c r="J136" s="19">
        <f>SUM(J126:J135)</f>
        <v>904.42000000000007</v>
      </c>
      <c r="K136" s="25"/>
      <c r="L136" s="19">
        <f>SUM(L126:L135)</f>
        <v>82</v>
      </c>
    </row>
    <row r="137" spans="1:12" ht="15.75" thickBot="1" x14ac:dyDescent="0.25">
      <c r="A137" s="29">
        <f>A116</f>
        <v>2</v>
      </c>
      <c r="B137" s="30">
        <f>B116</f>
        <v>1</v>
      </c>
      <c r="C137" s="156" t="s">
        <v>4</v>
      </c>
      <c r="D137" s="157"/>
      <c r="E137" s="31"/>
      <c r="F137" s="32">
        <f>F123+F136</f>
        <v>1450</v>
      </c>
      <c r="G137" s="32">
        <f>G123+G136</f>
        <v>50</v>
      </c>
      <c r="H137" s="32">
        <f>H123+H136</f>
        <v>47.760000000000005</v>
      </c>
      <c r="I137" s="32">
        <f>I123+I136</f>
        <v>204.39</v>
      </c>
      <c r="J137" s="32">
        <f>J123+J136</f>
        <v>1458.1</v>
      </c>
      <c r="K137" s="32"/>
      <c r="L137" s="32">
        <f>L123+L136</f>
        <v>137</v>
      </c>
    </row>
    <row r="138" spans="1:12" ht="27.75" x14ac:dyDescent="0.25">
      <c r="A138" s="14">
        <v>2</v>
      </c>
      <c r="B138" s="15">
        <v>2</v>
      </c>
      <c r="C138" s="22" t="s">
        <v>19</v>
      </c>
      <c r="D138" s="5" t="s">
        <v>20</v>
      </c>
      <c r="E138" s="65" t="s">
        <v>88</v>
      </c>
      <c r="F138" s="66">
        <v>180</v>
      </c>
      <c r="G138" s="103">
        <v>9.0860869565217381</v>
      </c>
      <c r="H138" s="103">
        <v>4.28</v>
      </c>
      <c r="I138" s="103">
        <v>32.270000000000003</v>
      </c>
      <c r="J138" s="103">
        <v>195.6</v>
      </c>
      <c r="K138" s="68">
        <v>188</v>
      </c>
      <c r="L138" s="40">
        <v>55</v>
      </c>
    </row>
    <row r="139" spans="1:12" ht="15" x14ac:dyDescent="0.25">
      <c r="A139" s="14"/>
      <c r="B139" s="15"/>
      <c r="C139" s="11"/>
      <c r="D139" s="6"/>
      <c r="E139" s="69"/>
      <c r="F139" s="70"/>
      <c r="G139" s="70"/>
      <c r="H139" s="70"/>
      <c r="I139" s="70"/>
      <c r="J139" s="70"/>
      <c r="K139" s="71"/>
      <c r="L139" s="43"/>
    </row>
    <row r="140" spans="1:12" ht="15" x14ac:dyDescent="0.25">
      <c r="A140" s="14"/>
      <c r="B140" s="15"/>
      <c r="C140" s="11"/>
      <c r="D140" s="7" t="s">
        <v>21</v>
      </c>
      <c r="E140" s="104" t="s">
        <v>81</v>
      </c>
      <c r="F140" s="66">
        <v>200</v>
      </c>
      <c r="G140" s="103">
        <v>3.52</v>
      </c>
      <c r="H140" s="103">
        <v>3.72</v>
      </c>
      <c r="I140" s="103">
        <v>25.49</v>
      </c>
      <c r="J140" s="103">
        <v>145.19999999999999</v>
      </c>
      <c r="K140" s="71">
        <v>382</v>
      </c>
      <c r="L140" s="43"/>
    </row>
    <row r="141" spans="1:12" ht="15" x14ac:dyDescent="0.25">
      <c r="A141" s="14"/>
      <c r="B141" s="15"/>
      <c r="C141" s="11"/>
      <c r="D141" s="7" t="s">
        <v>22</v>
      </c>
      <c r="E141" s="73" t="s">
        <v>72</v>
      </c>
      <c r="F141" s="66">
        <v>40</v>
      </c>
      <c r="G141" s="103">
        <v>4.9000000000000004</v>
      </c>
      <c r="H141" s="103">
        <v>11.55</v>
      </c>
      <c r="I141" s="103">
        <v>17.100000000000001</v>
      </c>
      <c r="J141" s="103">
        <v>193</v>
      </c>
      <c r="K141" s="71">
        <v>2017</v>
      </c>
      <c r="L141" s="43"/>
    </row>
    <row r="142" spans="1:12" ht="15" x14ac:dyDescent="0.25">
      <c r="A142" s="14"/>
      <c r="B142" s="15"/>
      <c r="C142" s="11"/>
      <c r="D142" s="7" t="s">
        <v>23</v>
      </c>
      <c r="E142" s="116" t="s">
        <v>73</v>
      </c>
      <c r="F142" s="74">
        <v>100</v>
      </c>
      <c r="G142" s="110">
        <v>0.9</v>
      </c>
      <c r="H142" s="110">
        <v>0.2</v>
      </c>
      <c r="I142" s="110">
        <v>8.1</v>
      </c>
      <c r="J142" s="110">
        <v>37.799999999999997</v>
      </c>
      <c r="K142" s="71">
        <v>338</v>
      </c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.75" thickBot="1" x14ac:dyDescent="0.3">
      <c r="A145" s="16"/>
      <c r="B145" s="17"/>
      <c r="C145" s="8"/>
      <c r="D145" s="18" t="s">
        <v>32</v>
      </c>
      <c r="E145" s="9"/>
      <c r="F145" s="19">
        <f>SUM(F138:F144)</f>
        <v>520</v>
      </c>
      <c r="G145" s="19">
        <f t="shared" ref="G145:J145" si="34">SUM(G138:G144)</f>
        <v>18.406086956521737</v>
      </c>
      <c r="H145" s="19">
        <f t="shared" si="34"/>
        <v>19.75</v>
      </c>
      <c r="I145" s="19">
        <f t="shared" si="34"/>
        <v>82.960000000000008</v>
      </c>
      <c r="J145" s="19">
        <f t="shared" si="34"/>
        <v>571.59999999999991</v>
      </c>
      <c r="K145" s="25"/>
      <c r="L145" s="19">
        <f t="shared" ref="L145" si="35">SUM(L138:L144)</f>
        <v>55</v>
      </c>
    </row>
    <row r="146" spans="1:12" ht="15.75" thickBot="1" x14ac:dyDescent="0.3">
      <c r="A146" s="23"/>
      <c r="B146" s="15"/>
      <c r="C146" s="11" t="s">
        <v>53</v>
      </c>
      <c r="D146" s="6"/>
      <c r="E146" s="50" t="s">
        <v>54</v>
      </c>
      <c r="F146" s="51">
        <v>200</v>
      </c>
      <c r="G146" s="52">
        <v>6</v>
      </c>
      <c r="H146" s="52">
        <v>5</v>
      </c>
      <c r="I146" s="53">
        <v>9.4</v>
      </c>
      <c r="J146" s="52">
        <v>106</v>
      </c>
      <c r="K146" s="44"/>
      <c r="L146" s="52">
        <v>14.8</v>
      </c>
    </row>
    <row r="147" spans="1:12" ht="15" x14ac:dyDescent="0.25">
      <c r="A147" s="14"/>
      <c r="B147" s="15"/>
      <c r="C147" s="11"/>
      <c r="D147" s="18"/>
      <c r="E147" s="9"/>
      <c r="F147" s="19"/>
      <c r="G147" s="19"/>
      <c r="H147" s="19"/>
      <c r="I147" s="19"/>
      <c r="J147" s="19"/>
      <c r="K147" s="25"/>
      <c r="L147" s="19"/>
    </row>
    <row r="148" spans="1:12" ht="15" x14ac:dyDescent="0.25">
      <c r="A148" s="13">
        <f>A138</f>
        <v>2</v>
      </c>
      <c r="B148" s="13">
        <f>B138</f>
        <v>2</v>
      </c>
      <c r="C148" s="10" t="s">
        <v>24</v>
      </c>
      <c r="D148" s="7" t="s">
        <v>25</v>
      </c>
      <c r="E148" s="73" t="s">
        <v>62</v>
      </c>
      <c r="F148" s="66">
        <v>60</v>
      </c>
      <c r="G148" s="103">
        <v>1.5588</v>
      </c>
      <c r="H148" s="103">
        <v>3.7320000000000002</v>
      </c>
      <c r="I148" s="103">
        <v>13.289400000000002</v>
      </c>
      <c r="J148" s="103">
        <v>92.94</v>
      </c>
      <c r="K148" s="66">
        <v>49</v>
      </c>
      <c r="L148" s="43">
        <v>82</v>
      </c>
    </row>
    <row r="149" spans="1:12" ht="15" x14ac:dyDescent="0.25">
      <c r="A149" s="14"/>
      <c r="B149" s="15"/>
      <c r="C149" s="11"/>
      <c r="D149" s="7" t="s">
        <v>26</v>
      </c>
      <c r="E149" s="107" t="s">
        <v>89</v>
      </c>
      <c r="F149" s="117">
        <v>210</v>
      </c>
      <c r="G149" s="118">
        <v>3.423</v>
      </c>
      <c r="H149" s="118">
        <v>1.512</v>
      </c>
      <c r="I149" s="118">
        <v>7.854000000000001</v>
      </c>
      <c r="J149" s="118">
        <v>81.332999999999998</v>
      </c>
      <c r="K149" s="119">
        <v>63</v>
      </c>
      <c r="L149" s="43"/>
    </row>
    <row r="150" spans="1:12" ht="15" x14ac:dyDescent="0.25">
      <c r="A150" s="14"/>
      <c r="B150" s="15"/>
      <c r="C150" s="11"/>
      <c r="D150" s="7"/>
      <c r="E150" s="161" t="s">
        <v>75</v>
      </c>
      <c r="F150" s="117">
        <v>210</v>
      </c>
      <c r="G150" s="162">
        <v>1.68</v>
      </c>
      <c r="H150" s="162">
        <v>5.98</v>
      </c>
      <c r="I150" s="162">
        <v>9.35</v>
      </c>
      <c r="J150" s="162">
        <v>98.37</v>
      </c>
      <c r="K150" s="119">
        <v>99</v>
      </c>
      <c r="L150" s="43"/>
    </row>
    <row r="151" spans="1:12" ht="15" x14ac:dyDescent="0.25">
      <c r="A151" s="14"/>
      <c r="B151" s="15"/>
      <c r="C151" s="11"/>
      <c r="D151" s="7" t="s">
        <v>27</v>
      </c>
      <c r="E151" s="73" t="s">
        <v>90</v>
      </c>
      <c r="F151" s="120">
        <v>90</v>
      </c>
      <c r="G151" s="85">
        <v>9.33</v>
      </c>
      <c r="H151" s="85">
        <v>14.59</v>
      </c>
      <c r="I151" s="85">
        <v>9.8699999999999992</v>
      </c>
      <c r="J151" s="85">
        <v>205.64</v>
      </c>
      <c r="K151" s="66" t="s">
        <v>92</v>
      </c>
      <c r="L151" s="43"/>
    </row>
    <row r="152" spans="1:12" ht="15" x14ac:dyDescent="0.25">
      <c r="A152" s="14"/>
      <c r="B152" s="15"/>
      <c r="C152" s="11"/>
      <c r="D152" s="7" t="s">
        <v>28</v>
      </c>
      <c r="E152" s="73" t="s">
        <v>91</v>
      </c>
      <c r="F152" s="120">
        <v>150</v>
      </c>
      <c r="G152" s="82">
        <v>5.52</v>
      </c>
      <c r="H152" s="82">
        <v>4.5199999999999996</v>
      </c>
      <c r="I152" s="82">
        <v>26.45</v>
      </c>
      <c r="J152" s="82">
        <v>168.45</v>
      </c>
      <c r="K152" s="66">
        <v>202</v>
      </c>
      <c r="L152" s="43"/>
    </row>
    <row r="153" spans="1:12" ht="15" x14ac:dyDescent="0.25">
      <c r="A153" s="14"/>
      <c r="B153" s="15"/>
      <c r="C153" s="11"/>
      <c r="D153" s="7" t="s">
        <v>29</v>
      </c>
      <c r="E153" s="73" t="s">
        <v>41</v>
      </c>
      <c r="F153" s="66">
        <v>200</v>
      </c>
      <c r="G153" s="103">
        <v>0.2</v>
      </c>
      <c r="H153" s="103">
        <v>0</v>
      </c>
      <c r="I153" s="103">
        <v>14</v>
      </c>
      <c r="J153" s="103">
        <v>28</v>
      </c>
      <c r="K153" s="66">
        <v>376</v>
      </c>
      <c r="L153" s="43"/>
    </row>
    <row r="154" spans="1:12" ht="15" x14ac:dyDescent="0.25">
      <c r="A154" s="14"/>
      <c r="B154" s="15"/>
      <c r="C154" s="11"/>
      <c r="D154" s="7" t="s">
        <v>30</v>
      </c>
      <c r="E154" s="91" t="s">
        <v>51</v>
      </c>
      <c r="F154" s="79">
        <v>20</v>
      </c>
      <c r="G154" s="103">
        <v>1.58</v>
      </c>
      <c r="H154" s="103">
        <v>0.2</v>
      </c>
      <c r="I154" s="103">
        <v>9.66</v>
      </c>
      <c r="J154" s="103">
        <v>46.76</v>
      </c>
      <c r="K154" s="68" t="s">
        <v>44</v>
      </c>
      <c r="L154" s="43"/>
    </row>
    <row r="155" spans="1:12" ht="15" x14ac:dyDescent="0.25">
      <c r="A155" s="14"/>
      <c r="B155" s="15"/>
      <c r="C155" s="11"/>
      <c r="D155" s="7" t="s">
        <v>31</v>
      </c>
      <c r="E155" s="100" t="s">
        <v>52</v>
      </c>
      <c r="F155" s="101">
        <v>40</v>
      </c>
      <c r="G155" s="110">
        <v>2.2400000000000002</v>
      </c>
      <c r="H155" s="110">
        <v>0.44</v>
      </c>
      <c r="I155" s="110">
        <v>19.760000000000002</v>
      </c>
      <c r="J155" s="110">
        <v>91.96</v>
      </c>
      <c r="K155" s="101" t="s">
        <v>44</v>
      </c>
      <c r="L155" s="43"/>
    </row>
    <row r="156" spans="1:12" ht="15" x14ac:dyDescent="0.25">
      <c r="A156" s="14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6"/>
      <c r="B158" s="17"/>
      <c r="C158" s="8"/>
      <c r="D158" s="18" t="s">
        <v>32</v>
      </c>
      <c r="E158" s="9"/>
      <c r="F158" s="19">
        <f>SUM(F148:F157)</f>
        <v>980</v>
      </c>
      <c r="G158" s="19">
        <f t="shared" ref="G158:J158" si="36">SUM(G148:G157)</f>
        <v>25.531800000000004</v>
      </c>
      <c r="H158" s="19">
        <f t="shared" si="36"/>
        <v>30.974</v>
      </c>
      <c r="I158" s="19">
        <f t="shared" si="36"/>
        <v>110.2334</v>
      </c>
      <c r="J158" s="19">
        <f t="shared" si="36"/>
        <v>813.45299999999997</v>
      </c>
      <c r="K158" s="25"/>
      <c r="L158" s="19">
        <f t="shared" ref="L158" si="37">SUM(L148:L157)</f>
        <v>82</v>
      </c>
    </row>
    <row r="159" spans="1:12" ht="15.75" thickBot="1" x14ac:dyDescent="0.25">
      <c r="A159" s="33">
        <f>A138</f>
        <v>2</v>
      </c>
      <c r="B159" s="33">
        <f>B138</f>
        <v>2</v>
      </c>
      <c r="C159" s="156" t="s">
        <v>4</v>
      </c>
      <c r="D159" s="157"/>
      <c r="E159" s="31"/>
      <c r="F159" s="32">
        <f>F145+F158</f>
        <v>1500</v>
      </c>
      <c r="G159" s="32">
        <f t="shared" ref="G159" si="38">G145+G158</f>
        <v>43.937886956521737</v>
      </c>
      <c r="H159" s="32">
        <f t="shared" ref="H159" si="39">H145+H158</f>
        <v>50.724000000000004</v>
      </c>
      <c r="I159" s="32">
        <f t="shared" ref="I159" si="40">I145+I158</f>
        <v>193.1934</v>
      </c>
      <c r="J159" s="32">
        <f t="shared" ref="J159:L159" si="41">J145+J158</f>
        <v>1385.0529999999999</v>
      </c>
      <c r="K159" s="32"/>
      <c r="L159" s="32">
        <f t="shared" si="41"/>
        <v>137</v>
      </c>
    </row>
    <row r="160" spans="1:12" ht="15" x14ac:dyDescent="0.25">
      <c r="A160" s="20">
        <v>2</v>
      </c>
      <c r="B160" s="21">
        <v>3</v>
      </c>
      <c r="C160" s="22" t="s">
        <v>19</v>
      </c>
      <c r="D160" s="5" t="s">
        <v>20</v>
      </c>
      <c r="E160" s="56" t="s">
        <v>93</v>
      </c>
      <c r="F160" s="57">
        <v>210</v>
      </c>
      <c r="G160" s="58">
        <v>10.46</v>
      </c>
      <c r="H160" s="55">
        <v>15.3</v>
      </c>
      <c r="I160" s="55">
        <v>23.02</v>
      </c>
      <c r="J160" s="55">
        <v>265.87</v>
      </c>
      <c r="K160" s="90">
        <v>174</v>
      </c>
      <c r="L160" s="40">
        <v>55</v>
      </c>
    </row>
    <row r="161" spans="1:12" ht="15" x14ac:dyDescent="0.25">
      <c r="A161" s="23"/>
      <c r="B161" s="15"/>
      <c r="C161" s="11"/>
      <c r="D161" s="7" t="s">
        <v>21</v>
      </c>
      <c r="E161" s="102" t="s">
        <v>63</v>
      </c>
      <c r="F161" s="57">
        <v>200</v>
      </c>
      <c r="G161" s="55">
        <v>0.13</v>
      </c>
      <c r="H161" s="55">
        <v>0.02</v>
      </c>
      <c r="I161" s="55">
        <v>10.25</v>
      </c>
      <c r="J161" s="55">
        <v>41.68</v>
      </c>
      <c r="K161" s="111">
        <v>377</v>
      </c>
      <c r="L161" s="43"/>
    </row>
    <row r="162" spans="1:12" ht="15.75" customHeight="1" x14ac:dyDescent="0.25">
      <c r="A162" s="23"/>
      <c r="B162" s="15"/>
      <c r="C162" s="11"/>
      <c r="D162" s="7" t="s">
        <v>22</v>
      </c>
      <c r="E162" s="73" t="s">
        <v>42</v>
      </c>
      <c r="F162" s="66">
        <v>60</v>
      </c>
      <c r="G162" s="103">
        <v>4.74</v>
      </c>
      <c r="H162" s="103">
        <v>0.6</v>
      </c>
      <c r="I162" s="103">
        <v>28.98</v>
      </c>
      <c r="J162" s="103">
        <v>140.28</v>
      </c>
      <c r="K162" s="68" t="s">
        <v>44</v>
      </c>
      <c r="L162" s="43"/>
    </row>
    <row r="163" spans="1:12" ht="15" x14ac:dyDescent="0.25">
      <c r="A163" s="23"/>
      <c r="B163" s="15"/>
      <c r="C163" s="11"/>
      <c r="D163" s="6"/>
      <c r="E163" s="105" t="s">
        <v>43</v>
      </c>
      <c r="F163" s="106">
        <v>30</v>
      </c>
      <c r="G163" s="66">
        <v>0.15</v>
      </c>
      <c r="H163" s="66">
        <v>0</v>
      </c>
      <c r="I163" s="66">
        <v>17.48</v>
      </c>
      <c r="J163" s="66">
        <v>86.52000000000001</v>
      </c>
      <c r="K163" s="79" t="s">
        <v>44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32</v>
      </c>
      <c r="E165" s="9"/>
      <c r="F165" s="19">
        <f>SUM(F160:F164)</f>
        <v>500</v>
      </c>
      <c r="G165" s="19">
        <f>SUM(G160:G164)</f>
        <v>15.480000000000002</v>
      </c>
      <c r="H165" s="19">
        <f>SUM(H160:H164)</f>
        <v>15.92</v>
      </c>
      <c r="I165" s="19">
        <f>SUM(I160:I164)</f>
        <v>79.73</v>
      </c>
      <c r="J165" s="19">
        <f>SUM(J160:J164)</f>
        <v>534.35</v>
      </c>
      <c r="K165" s="25"/>
      <c r="L165" s="19">
        <f>SUM(L160:L164)</f>
        <v>55</v>
      </c>
    </row>
    <row r="166" spans="1:12" ht="15.75" thickBot="1" x14ac:dyDescent="0.3">
      <c r="A166" s="23"/>
      <c r="B166" s="15"/>
      <c r="C166" s="11" t="s">
        <v>53</v>
      </c>
      <c r="D166" s="6"/>
      <c r="E166" s="50" t="s">
        <v>54</v>
      </c>
      <c r="F166" s="51">
        <v>200</v>
      </c>
      <c r="G166" s="52">
        <v>6</v>
      </c>
      <c r="H166" s="52">
        <v>5</v>
      </c>
      <c r="I166" s="53">
        <v>9.4</v>
      </c>
      <c r="J166" s="52">
        <v>106</v>
      </c>
      <c r="K166" s="44"/>
      <c r="L166" s="52">
        <v>14.8</v>
      </c>
    </row>
    <row r="167" spans="1:12" ht="15" x14ac:dyDescent="0.25">
      <c r="A167" s="14"/>
      <c r="B167" s="15"/>
      <c r="C167" s="11"/>
      <c r="D167" s="18"/>
      <c r="E167" s="9"/>
      <c r="F167" s="19"/>
      <c r="G167" s="19"/>
      <c r="H167" s="19"/>
      <c r="I167" s="19"/>
      <c r="J167" s="19"/>
      <c r="K167" s="25"/>
      <c r="L167" s="19"/>
    </row>
    <row r="168" spans="1:12" ht="15" x14ac:dyDescent="0.25">
      <c r="A168" s="26">
        <f>A160</f>
        <v>2</v>
      </c>
      <c r="B168" s="13">
        <f>B160</f>
        <v>3</v>
      </c>
      <c r="C168" s="10" t="s">
        <v>24</v>
      </c>
      <c r="D168" s="7" t="s">
        <v>25</v>
      </c>
      <c r="E168" s="73" t="s">
        <v>74</v>
      </c>
      <c r="F168" s="66">
        <v>60</v>
      </c>
      <c r="G168" s="67">
        <v>0.86</v>
      </c>
      <c r="H168" s="67">
        <v>3.65</v>
      </c>
      <c r="I168" s="67">
        <v>8.08</v>
      </c>
      <c r="J168" s="67">
        <v>66.37</v>
      </c>
      <c r="K168" s="66">
        <v>52</v>
      </c>
      <c r="L168" s="43">
        <v>82</v>
      </c>
    </row>
    <row r="169" spans="1:12" ht="15" x14ac:dyDescent="0.25">
      <c r="A169" s="23"/>
      <c r="B169" s="15"/>
      <c r="C169" s="11"/>
      <c r="D169" s="7" t="s">
        <v>26</v>
      </c>
      <c r="E169" s="73" t="s">
        <v>94</v>
      </c>
      <c r="F169" s="66">
        <v>200</v>
      </c>
      <c r="G169" s="64">
        <v>1.87</v>
      </c>
      <c r="H169" s="64">
        <v>2.2599999999999998</v>
      </c>
      <c r="I169" s="64">
        <v>13.31</v>
      </c>
      <c r="J169" s="64">
        <v>81</v>
      </c>
      <c r="K169" s="79">
        <v>97</v>
      </c>
      <c r="L169" s="43"/>
    </row>
    <row r="170" spans="1:12" ht="15" x14ac:dyDescent="0.25">
      <c r="A170" s="23"/>
      <c r="B170" s="15"/>
      <c r="C170" s="11"/>
      <c r="D170" s="7"/>
      <c r="E170" s="73" t="s">
        <v>95</v>
      </c>
      <c r="F170" s="121">
        <v>20</v>
      </c>
      <c r="G170" s="122">
        <v>3.5079999999999996</v>
      </c>
      <c r="H170" s="122">
        <v>0.47599999999999992</v>
      </c>
      <c r="I170" s="122">
        <v>6.2E-2</v>
      </c>
      <c r="J170" s="122">
        <v>18.5</v>
      </c>
      <c r="K170" s="68">
        <v>226</v>
      </c>
      <c r="L170" s="43"/>
    </row>
    <row r="171" spans="1:12" ht="15" x14ac:dyDescent="0.25">
      <c r="A171" s="23"/>
      <c r="B171" s="15"/>
      <c r="C171" s="11"/>
      <c r="D171" s="7"/>
      <c r="E171" s="163" t="s">
        <v>109</v>
      </c>
      <c r="F171" s="121">
        <v>220</v>
      </c>
      <c r="G171" s="164">
        <v>1.5</v>
      </c>
      <c r="H171" s="164">
        <v>2.2000000000000002</v>
      </c>
      <c r="I171" s="164">
        <v>13.6</v>
      </c>
      <c r="J171" s="164">
        <v>84.8</v>
      </c>
      <c r="K171" s="68">
        <v>106</v>
      </c>
      <c r="L171" s="43"/>
    </row>
    <row r="172" spans="1:12" ht="15" x14ac:dyDescent="0.25">
      <c r="A172" s="23"/>
      <c r="B172" s="15"/>
      <c r="C172" s="11"/>
      <c r="D172" s="7" t="s">
        <v>27</v>
      </c>
      <c r="E172" s="123" t="s">
        <v>96</v>
      </c>
      <c r="F172" s="66">
        <v>90</v>
      </c>
      <c r="G172" s="67">
        <v>10.35</v>
      </c>
      <c r="H172" s="67">
        <v>12.12</v>
      </c>
      <c r="I172" s="67">
        <v>5.36</v>
      </c>
      <c r="J172" s="67">
        <v>170.58</v>
      </c>
      <c r="K172" s="66">
        <v>290</v>
      </c>
      <c r="L172" s="43"/>
    </row>
    <row r="173" spans="1:12" ht="15" x14ac:dyDescent="0.25">
      <c r="A173" s="23"/>
      <c r="B173" s="15"/>
      <c r="C173" s="11"/>
      <c r="D173" s="7" t="s">
        <v>28</v>
      </c>
      <c r="E173" s="73" t="s">
        <v>84</v>
      </c>
      <c r="F173" s="66">
        <v>150</v>
      </c>
      <c r="G173" s="61">
        <v>3.06</v>
      </c>
      <c r="H173" s="61">
        <v>4.8</v>
      </c>
      <c r="I173" s="61">
        <v>20.45</v>
      </c>
      <c r="J173" s="61">
        <v>137.25</v>
      </c>
      <c r="K173" s="66">
        <v>312</v>
      </c>
      <c r="L173" s="43"/>
    </row>
    <row r="174" spans="1:12" ht="15" x14ac:dyDescent="0.25">
      <c r="A174" s="23"/>
      <c r="B174" s="15"/>
      <c r="C174" s="11"/>
      <c r="D174" s="7" t="s">
        <v>29</v>
      </c>
      <c r="E174" s="73" t="s">
        <v>97</v>
      </c>
      <c r="F174" s="66">
        <v>200</v>
      </c>
      <c r="G174" s="67">
        <v>0.18</v>
      </c>
      <c r="H174" s="67">
        <v>0.02</v>
      </c>
      <c r="I174" s="67">
        <v>27.46</v>
      </c>
      <c r="J174" s="67">
        <v>94.58</v>
      </c>
      <c r="K174" s="68">
        <v>436</v>
      </c>
      <c r="L174" s="43"/>
    </row>
    <row r="175" spans="1:12" ht="15" x14ac:dyDescent="0.25">
      <c r="A175" s="23"/>
      <c r="B175" s="15"/>
      <c r="C175" s="11"/>
      <c r="D175" s="7" t="s">
        <v>30</v>
      </c>
      <c r="E175" s="42" t="s">
        <v>51</v>
      </c>
      <c r="F175" s="43">
        <v>20</v>
      </c>
      <c r="G175" s="43">
        <v>1.58</v>
      </c>
      <c r="H175" s="43">
        <v>0.2</v>
      </c>
      <c r="I175" s="43">
        <v>9.66</v>
      </c>
      <c r="J175" s="43">
        <v>46.76</v>
      </c>
      <c r="K175" s="44" t="s">
        <v>44</v>
      </c>
      <c r="L175" s="43"/>
    </row>
    <row r="176" spans="1:12" ht="15" x14ac:dyDescent="0.25">
      <c r="A176" s="23"/>
      <c r="B176" s="15"/>
      <c r="C176" s="11"/>
      <c r="D176" s="7" t="s">
        <v>31</v>
      </c>
      <c r="E176" s="42" t="s">
        <v>52</v>
      </c>
      <c r="F176" s="43">
        <v>40</v>
      </c>
      <c r="G176" s="43">
        <v>2.2400000000000002</v>
      </c>
      <c r="H176" s="43">
        <v>0.44</v>
      </c>
      <c r="I176" s="43">
        <v>19.760000000000002</v>
      </c>
      <c r="J176" s="43">
        <v>91.96</v>
      </c>
      <c r="K176" s="44" t="s">
        <v>44</v>
      </c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4"/>
      <c r="B179" s="17"/>
      <c r="C179" s="8"/>
      <c r="D179" s="18" t="s">
        <v>32</v>
      </c>
      <c r="E179" s="9"/>
      <c r="F179" s="19">
        <f>SUM(F168:F178)</f>
        <v>1000</v>
      </c>
      <c r="G179" s="19">
        <f t="shared" ref="G179:J179" si="42">SUM(G168:G178)</f>
        <v>25.148000000000003</v>
      </c>
      <c r="H179" s="19">
        <f t="shared" si="42"/>
        <v>26.166</v>
      </c>
      <c r="I179" s="19">
        <f t="shared" si="42"/>
        <v>117.742</v>
      </c>
      <c r="J179" s="19">
        <f t="shared" si="42"/>
        <v>791.80000000000007</v>
      </c>
      <c r="K179" s="25"/>
      <c r="L179" s="19">
        <f t="shared" ref="L179" si="43">SUM(L168:L178)</f>
        <v>82</v>
      </c>
    </row>
    <row r="180" spans="1:12" ht="15.75" thickBot="1" x14ac:dyDescent="0.25">
      <c r="A180" s="29">
        <f>A160</f>
        <v>2</v>
      </c>
      <c r="B180" s="30">
        <f>B160</f>
        <v>3</v>
      </c>
      <c r="C180" s="156" t="s">
        <v>4</v>
      </c>
      <c r="D180" s="157"/>
      <c r="E180" s="31"/>
      <c r="F180" s="32">
        <f>F165+F179</f>
        <v>1500</v>
      </c>
      <c r="G180" s="32">
        <f t="shared" ref="G180" si="44">G165+G179</f>
        <v>40.628000000000007</v>
      </c>
      <c r="H180" s="32">
        <f t="shared" ref="H180" si="45">H165+H179</f>
        <v>42.085999999999999</v>
      </c>
      <c r="I180" s="32">
        <f t="shared" ref="I180" si="46">I165+I179</f>
        <v>197.47200000000001</v>
      </c>
      <c r="J180" s="32">
        <f t="shared" ref="J180:L180" si="47">J165+J179</f>
        <v>1326.15</v>
      </c>
      <c r="K180" s="32"/>
      <c r="L180" s="32">
        <f t="shared" si="47"/>
        <v>137</v>
      </c>
    </row>
    <row r="181" spans="1:12" ht="27.75" x14ac:dyDescent="0.25">
      <c r="A181" s="20">
        <v>2</v>
      </c>
      <c r="B181" s="21">
        <v>4</v>
      </c>
      <c r="C181" s="22" t="s">
        <v>19</v>
      </c>
      <c r="D181" s="5" t="s">
        <v>20</v>
      </c>
      <c r="E181" s="124" t="s">
        <v>39</v>
      </c>
      <c r="F181" s="67">
        <v>210</v>
      </c>
      <c r="G181" s="61">
        <v>7.04</v>
      </c>
      <c r="H181" s="61">
        <v>10.42</v>
      </c>
      <c r="I181" s="61">
        <v>19.12</v>
      </c>
      <c r="J181" s="61">
        <v>193.64</v>
      </c>
      <c r="K181" s="125">
        <v>173</v>
      </c>
      <c r="L181" s="40">
        <v>55</v>
      </c>
    </row>
    <row r="182" spans="1:12" ht="15" x14ac:dyDescent="0.25">
      <c r="A182" s="23"/>
      <c r="B182" s="15"/>
      <c r="C182" s="11"/>
      <c r="D182" s="6"/>
      <c r="E182" s="126" t="s">
        <v>40</v>
      </c>
      <c r="F182" s="67">
        <v>15</v>
      </c>
      <c r="G182" s="61">
        <v>3.48</v>
      </c>
      <c r="H182" s="61">
        <v>4.43</v>
      </c>
      <c r="I182" s="61">
        <v>0</v>
      </c>
      <c r="J182" s="61">
        <v>54.6</v>
      </c>
      <c r="K182" s="125">
        <v>15</v>
      </c>
      <c r="L182" s="43"/>
    </row>
    <row r="183" spans="1:12" ht="15" x14ac:dyDescent="0.25">
      <c r="A183" s="23"/>
      <c r="B183" s="15"/>
      <c r="C183" s="11"/>
      <c r="D183" s="7" t="s">
        <v>21</v>
      </c>
      <c r="E183" s="127" t="s">
        <v>56</v>
      </c>
      <c r="F183" s="128">
        <v>200</v>
      </c>
      <c r="G183" s="67">
        <v>3.6</v>
      </c>
      <c r="H183" s="67">
        <v>2.67</v>
      </c>
      <c r="I183" s="67">
        <v>29.2</v>
      </c>
      <c r="J183" s="67">
        <v>155.19999999999999</v>
      </c>
      <c r="K183" s="129">
        <v>379</v>
      </c>
      <c r="L183" s="43"/>
    </row>
    <row r="184" spans="1:12" ht="15" x14ac:dyDescent="0.25">
      <c r="A184" s="23"/>
      <c r="B184" s="15"/>
      <c r="C184" s="11"/>
      <c r="D184" s="7" t="s">
        <v>22</v>
      </c>
      <c r="E184" s="126" t="s">
        <v>42</v>
      </c>
      <c r="F184" s="67">
        <v>60</v>
      </c>
      <c r="G184" s="61">
        <v>4.74</v>
      </c>
      <c r="H184" s="61">
        <v>0.6</v>
      </c>
      <c r="I184" s="61">
        <v>28.98</v>
      </c>
      <c r="J184" s="61">
        <v>140.28</v>
      </c>
      <c r="K184" s="125" t="s">
        <v>44</v>
      </c>
      <c r="L184" s="43"/>
    </row>
    <row r="185" spans="1:12" ht="15" x14ac:dyDescent="0.25">
      <c r="A185" s="23"/>
      <c r="B185" s="15"/>
      <c r="C185" s="11"/>
      <c r="D185" s="6"/>
      <c r="E185" s="126" t="s">
        <v>67</v>
      </c>
      <c r="F185" s="67">
        <v>20</v>
      </c>
      <c r="G185" s="61">
        <v>0.38</v>
      </c>
      <c r="H185" s="61">
        <v>1.08</v>
      </c>
      <c r="I185" s="61">
        <v>6.41</v>
      </c>
      <c r="J185" s="61">
        <v>35.270000000000003</v>
      </c>
      <c r="K185" s="125" t="s">
        <v>44</v>
      </c>
      <c r="L185" s="43"/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thickBot="1" x14ac:dyDescent="0.3">
      <c r="A187" s="24"/>
      <c r="B187" s="17"/>
      <c r="C187" s="8"/>
      <c r="D187" s="18" t="s">
        <v>32</v>
      </c>
      <c r="E187" s="9"/>
      <c r="F187" s="19">
        <f>SUM(F181:F186)</f>
        <v>505</v>
      </c>
      <c r="G187" s="19">
        <f>SUM(G181:G186)</f>
        <v>19.239999999999998</v>
      </c>
      <c r="H187" s="19">
        <f>SUM(H181:H186)</f>
        <v>19.200000000000003</v>
      </c>
      <c r="I187" s="19">
        <f>SUM(I181:I186)</f>
        <v>83.71</v>
      </c>
      <c r="J187" s="19">
        <f>SUM(J181:J186)</f>
        <v>578.9899999999999</v>
      </c>
      <c r="K187" s="25"/>
      <c r="L187" s="19">
        <f>SUM(L181:L186)</f>
        <v>55</v>
      </c>
    </row>
    <row r="188" spans="1:12" ht="15.75" thickBot="1" x14ac:dyDescent="0.3">
      <c r="A188" s="23"/>
      <c r="B188" s="15"/>
      <c r="C188" s="11" t="s">
        <v>53</v>
      </c>
      <c r="D188" s="6"/>
      <c r="E188" s="50" t="s">
        <v>54</v>
      </c>
      <c r="F188" s="51">
        <v>200</v>
      </c>
      <c r="G188" s="52">
        <v>6</v>
      </c>
      <c r="H188" s="52">
        <v>5</v>
      </c>
      <c r="I188" s="53">
        <v>9.4</v>
      </c>
      <c r="J188" s="52">
        <v>106</v>
      </c>
      <c r="K188" s="44"/>
      <c r="L188" s="52">
        <v>14.8</v>
      </c>
    </row>
    <row r="189" spans="1:12" ht="15" x14ac:dyDescent="0.25">
      <c r="A189" s="14"/>
      <c r="B189" s="15"/>
      <c r="C189" s="11"/>
      <c r="D189" s="18"/>
      <c r="E189" s="9"/>
      <c r="F189" s="19"/>
      <c r="G189" s="19"/>
      <c r="H189" s="19"/>
      <c r="I189" s="19"/>
      <c r="J189" s="19"/>
      <c r="K189" s="25"/>
      <c r="L189" s="19"/>
    </row>
    <row r="190" spans="1:12" ht="15" x14ac:dyDescent="0.25">
      <c r="A190" s="26">
        <f>A181</f>
        <v>2</v>
      </c>
      <c r="B190" s="13">
        <f>B181</f>
        <v>4</v>
      </c>
      <c r="C190" s="10" t="s">
        <v>24</v>
      </c>
      <c r="D190" s="7" t="s">
        <v>25</v>
      </c>
      <c r="E190" s="124" t="s">
        <v>45</v>
      </c>
      <c r="F190" s="130">
        <v>60</v>
      </c>
      <c r="G190" s="130">
        <v>2.16</v>
      </c>
      <c r="H190" s="130">
        <v>4.04</v>
      </c>
      <c r="I190" s="130">
        <v>1.01</v>
      </c>
      <c r="J190" s="130">
        <v>48.79</v>
      </c>
      <c r="K190" s="131">
        <v>71</v>
      </c>
      <c r="L190" s="43">
        <v>82</v>
      </c>
    </row>
    <row r="191" spans="1:12" ht="15" x14ac:dyDescent="0.25">
      <c r="A191" s="23"/>
      <c r="B191" s="15"/>
      <c r="C191" s="11"/>
      <c r="D191" s="7" t="s">
        <v>26</v>
      </c>
      <c r="E191" s="132" t="s">
        <v>98</v>
      </c>
      <c r="F191" s="133">
        <v>210</v>
      </c>
      <c r="G191" s="97">
        <v>1.31</v>
      </c>
      <c r="H191" s="97">
        <v>2.2200000000000002</v>
      </c>
      <c r="I191" s="97">
        <v>5.0179999999999998</v>
      </c>
      <c r="J191" s="97">
        <v>65.2</v>
      </c>
      <c r="K191" s="134">
        <v>92</v>
      </c>
      <c r="L191" s="43"/>
    </row>
    <row r="192" spans="1:12" ht="15" x14ac:dyDescent="0.25">
      <c r="A192" s="23"/>
      <c r="B192" s="15"/>
      <c r="C192" s="11"/>
      <c r="D192" s="7"/>
      <c r="E192" s="135" t="s">
        <v>47</v>
      </c>
      <c r="F192" s="136">
        <v>10</v>
      </c>
      <c r="G192" s="61">
        <v>2.11</v>
      </c>
      <c r="H192" s="61">
        <v>1.36</v>
      </c>
      <c r="I192" s="61">
        <v>0</v>
      </c>
      <c r="J192" s="61">
        <v>20.67</v>
      </c>
      <c r="K192" s="136">
        <v>288</v>
      </c>
      <c r="L192" s="43"/>
    </row>
    <row r="193" spans="1:12" ht="15" x14ac:dyDescent="0.25">
      <c r="A193" s="23"/>
      <c r="B193" s="15"/>
      <c r="C193" s="11"/>
      <c r="D193" s="7"/>
      <c r="E193" s="159" t="s">
        <v>110</v>
      </c>
      <c r="F193" s="136">
        <v>220</v>
      </c>
      <c r="G193" s="55">
        <v>1.7</v>
      </c>
      <c r="H193" s="55">
        <v>2.8</v>
      </c>
      <c r="I193" s="55">
        <v>4.7</v>
      </c>
      <c r="J193" s="55">
        <v>72.099999999999994</v>
      </c>
      <c r="K193" s="136">
        <v>115</v>
      </c>
      <c r="L193" s="43"/>
    </row>
    <row r="194" spans="1:12" ht="15" x14ac:dyDescent="0.25">
      <c r="A194" s="23"/>
      <c r="B194" s="15"/>
      <c r="C194" s="11"/>
      <c r="D194" s="7" t="s">
        <v>27</v>
      </c>
      <c r="E194" s="137" t="s">
        <v>76</v>
      </c>
      <c r="F194" s="67">
        <v>90</v>
      </c>
      <c r="G194" s="61">
        <v>12</v>
      </c>
      <c r="H194" s="61">
        <v>10.64</v>
      </c>
      <c r="I194" s="61">
        <v>11.66</v>
      </c>
      <c r="J194" s="61">
        <v>172.12</v>
      </c>
      <c r="K194" s="136" t="s">
        <v>79</v>
      </c>
      <c r="L194" s="43"/>
    </row>
    <row r="195" spans="1:12" ht="15" x14ac:dyDescent="0.25">
      <c r="A195" s="23"/>
      <c r="B195" s="15"/>
      <c r="C195" s="11"/>
      <c r="D195" s="7" t="s">
        <v>28</v>
      </c>
      <c r="E195" s="126" t="s">
        <v>99</v>
      </c>
      <c r="F195" s="67">
        <v>150</v>
      </c>
      <c r="G195" s="61">
        <v>2.78</v>
      </c>
      <c r="H195" s="61">
        <v>6.48</v>
      </c>
      <c r="I195" s="61">
        <v>34.520000000000003</v>
      </c>
      <c r="J195" s="61">
        <v>213.53</v>
      </c>
      <c r="K195" s="67">
        <v>321</v>
      </c>
      <c r="L195" s="43"/>
    </row>
    <row r="196" spans="1:12" ht="15" x14ac:dyDescent="0.25">
      <c r="A196" s="23"/>
      <c r="B196" s="15"/>
      <c r="C196" s="11"/>
      <c r="D196" s="7" t="s">
        <v>29</v>
      </c>
      <c r="E196" s="126" t="s">
        <v>78</v>
      </c>
      <c r="F196" s="67">
        <v>200</v>
      </c>
      <c r="G196" s="61">
        <v>0.2</v>
      </c>
      <c r="H196" s="61">
        <v>0.2</v>
      </c>
      <c r="I196" s="61">
        <v>22.3</v>
      </c>
      <c r="J196" s="61">
        <v>110</v>
      </c>
      <c r="K196" s="67">
        <v>342</v>
      </c>
      <c r="L196" s="43"/>
    </row>
    <row r="197" spans="1:12" ht="15" x14ac:dyDescent="0.25">
      <c r="A197" s="23"/>
      <c r="B197" s="15"/>
      <c r="C197" s="11"/>
      <c r="D197" s="7" t="s">
        <v>30</v>
      </c>
      <c r="E197" s="138" t="s">
        <v>51</v>
      </c>
      <c r="F197" s="136">
        <v>20</v>
      </c>
      <c r="G197" s="61">
        <v>1.58</v>
      </c>
      <c r="H197" s="61">
        <v>0.2</v>
      </c>
      <c r="I197" s="61">
        <v>9.66</v>
      </c>
      <c r="J197" s="61">
        <v>46.76</v>
      </c>
      <c r="K197" s="136" t="s">
        <v>44</v>
      </c>
      <c r="L197" s="43"/>
    </row>
    <row r="198" spans="1:12" ht="15" x14ac:dyDescent="0.25">
      <c r="A198" s="23"/>
      <c r="B198" s="15"/>
      <c r="C198" s="11"/>
      <c r="D198" s="7" t="s">
        <v>31</v>
      </c>
      <c r="E198" s="139" t="s">
        <v>52</v>
      </c>
      <c r="F198" s="140">
        <v>40</v>
      </c>
      <c r="G198" s="64">
        <v>2.2400000000000002</v>
      </c>
      <c r="H198" s="64">
        <v>0.44</v>
      </c>
      <c r="I198" s="64">
        <v>19.760000000000002</v>
      </c>
      <c r="J198" s="64">
        <v>91.96</v>
      </c>
      <c r="K198" s="141" t="s">
        <v>44</v>
      </c>
      <c r="L198" s="43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4"/>
      <c r="B201" s="17"/>
      <c r="C201" s="8"/>
      <c r="D201" s="18" t="s">
        <v>32</v>
      </c>
      <c r="E201" s="9"/>
      <c r="F201" s="19">
        <f>SUM(F190:F200)</f>
        <v>1000</v>
      </c>
      <c r="G201" s="19">
        <f t="shared" ref="G201:J201" si="48">SUM(G190:G200)</f>
        <v>26.080000000000005</v>
      </c>
      <c r="H201" s="19">
        <f t="shared" si="48"/>
        <v>28.380000000000003</v>
      </c>
      <c r="I201" s="19">
        <f t="shared" si="48"/>
        <v>108.628</v>
      </c>
      <c r="J201" s="19">
        <f t="shared" si="48"/>
        <v>841.13</v>
      </c>
      <c r="K201" s="25"/>
      <c r="L201" s="19">
        <f t="shared" ref="L201" si="49">SUM(L190:L200)</f>
        <v>82</v>
      </c>
    </row>
    <row r="202" spans="1:12" ht="15.75" thickBot="1" x14ac:dyDescent="0.25">
      <c r="A202" s="29">
        <f>A181</f>
        <v>2</v>
      </c>
      <c r="B202" s="30">
        <f>B181</f>
        <v>4</v>
      </c>
      <c r="C202" s="156" t="s">
        <v>4</v>
      </c>
      <c r="D202" s="157"/>
      <c r="E202" s="31"/>
      <c r="F202" s="32">
        <f>F187+F201</f>
        <v>1505</v>
      </c>
      <c r="G202" s="32">
        <f t="shared" ref="G202" si="50">G187+G201</f>
        <v>45.320000000000007</v>
      </c>
      <c r="H202" s="32">
        <f t="shared" ref="H202" si="51">H187+H201</f>
        <v>47.580000000000005</v>
      </c>
      <c r="I202" s="32">
        <f t="shared" ref="I202" si="52">I187+I201</f>
        <v>192.33799999999999</v>
      </c>
      <c r="J202" s="32">
        <f t="shared" ref="J202:L202" si="53">J187+J201</f>
        <v>1420.12</v>
      </c>
      <c r="K202" s="32"/>
      <c r="L202" s="32">
        <f t="shared" si="53"/>
        <v>137</v>
      </c>
    </row>
    <row r="203" spans="1:12" ht="27.75" x14ac:dyDescent="0.25">
      <c r="A203" s="20">
        <v>2</v>
      </c>
      <c r="B203" s="21">
        <v>5</v>
      </c>
      <c r="C203" s="22" t="s">
        <v>19</v>
      </c>
      <c r="D203" s="5" t="s">
        <v>20</v>
      </c>
      <c r="E203" s="149" t="s">
        <v>80</v>
      </c>
      <c r="F203" s="144">
        <v>210</v>
      </c>
      <c r="G203" s="145">
        <v>7.21</v>
      </c>
      <c r="H203" s="145">
        <v>11.58</v>
      </c>
      <c r="I203" s="145">
        <v>7.86</v>
      </c>
      <c r="J203" s="145">
        <v>203</v>
      </c>
      <c r="K203" s="146">
        <v>183</v>
      </c>
      <c r="L203" s="40">
        <v>55</v>
      </c>
    </row>
    <row r="204" spans="1:12" ht="15" x14ac:dyDescent="0.25">
      <c r="A204" s="23"/>
      <c r="B204" s="15"/>
      <c r="C204" s="11"/>
      <c r="D204" s="7" t="s">
        <v>21</v>
      </c>
      <c r="E204" s="150" t="s">
        <v>81</v>
      </c>
      <c r="F204" s="144">
        <v>200</v>
      </c>
      <c r="G204" s="145">
        <v>3.52</v>
      </c>
      <c r="H204" s="145">
        <v>3.72</v>
      </c>
      <c r="I204" s="145">
        <v>25.49</v>
      </c>
      <c r="J204" s="145">
        <v>145.19999999999999</v>
      </c>
      <c r="K204" s="145">
        <v>382</v>
      </c>
      <c r="L204" s="43"/>
    </row>
    <row r="205" spans="1:12" ht="15" x14ac:dyDescent="0.25">
      <c r="A205" s="23"/>
      <c r="B205" s="15"/>
      <c r="C205" s="11"/>
      <c r="D205" s="7"/>
      <c r="E205" s="151" t="s">
        <v>43</v>
      </c>
      <c r="F205" s="147">
        <v>30</v>
      </c>
      <c r="G205" s="144">
        <f>0.1*30/20</f>
        <v>0.15</v>
      </c>
      <c r="H205" s="144">
        <v>0</v>
      </c>
      <c r="I205" s="144">
        <v>17.48</v>
      </c>
      <c r="J205" s="144">
        <f>57.68*30/20</f>
        <v>86.52000000000001</v>
      </c>
      <c r="K205" s="147" t="s">
        <v>44</v>
      </c>
      <c r="L205" s="43"/>
    </row>
    <row r="206" spans="1:12" ht="15" x14ac:dyDescent="0.25">
      <c r="A206" s="23"/>
      <c r="B206" s="15"/>
      <c r="C206" s="11"/>
      <c r="D206" s="7" t="s">
        <v>30</v>
      </c>
      <c r="E206" s="152" t="s">
        <v>42</v>
      </c>
      <c r="F206" s="144">
        <v>60</v>
      </c>
      <c r="G206" s="145">
        <v>4.74</v>
      </c>
      <c r="H206" s="145">
        <v>0.6</v>
      </c>
      <c r="I206" s="145">
        <v>28.98</v>
      </c>
      <c r="J206" s="145">
        <v>140.28</v>
      </c>
      <c r="K206" s="148" t="s">
        <v>44</v>
      </c>
      <c r="L206" s="43"/>
    </row>
    <row r="207" spans="1:12" ht="15.75" thickBot="1" x14ac:dyDescent="0.3">
      <c r="A207" s="23"/>
      <c r="B207" s="15"/>
      <c r="C207" s="11"/>
      <c r="D207" s="6"/>
      <c r="E207" s="42"/>
      <c r="F207" s="43"/>
      <c r="G207" s="43"/>
      <c r="H207" s="43"/>
      <c r="I207" s="43"/>
      <c r="J207" s="43"/>
      <c r="K207" s="44"/>
      <c r="L207" s="43"/>
    </row>
    <row r="208" spans="1:12" ht="15.75" customHeight="1" thickBot="1" x14ac:dyDescent="0.3">
      <c r="A208" s="24"/>
      <c r="B208" s="17"/>
      <c r="C208" s="8"/>
      <c r="D208" s="18" t="s">
        <v>32</v>
      </c>
      <c r="E208" s="9"/>
      <c r="F208" s="19">
        <f>SUM(F203:F207)</f>
        <v>500</v>
      </c>
      <c r="G208" s="19">
        <f>SUM(G203:G207)</f>
        <v>15.620000000000001</v>
      </c>
      <c r="H208" s="19">
        <f>SUM(H203:H207)</f>
        <v>15.9</v>
      </c>
      <c r="I208" s="19">
        <f>SUM(I203:I207)</f>
        <v>79.81</v>
      </c>
      <c r="J208" s="19">
        <f>SUM(J203:J207)</f>
        <v>575</v>
      </c>
      <c r="K208" s="25"/>
      <c r="L208" s="40">
        <v>55</v>
      </c>
    </row>
    <row r="209" spans="1:12" ht="15.75" thickBot="1" x14ac:dyDescent="0.3">
      <c r="A209" s="23"/>
      <c r="B209" s="15"/>
      <c r="C209" s="11" t="s">
        <v>53</v>
      </c>
      <c r="D209" s="6"/>
      <c r="E209" s="50" t="s">
        <v>54</v>
      </c>
      <c r="F209" s="51">
        <v>200</v>
      </c>
      <c r="G209" s="52">
        <v>6</v>
      </c>
      <c r="H209" s="52">
        <v>5</v>
      </c>
      <c r="I209" s="53">
        <v>9.4</v>
      </c>
      <c r="J209" s="52">
        <v>106</v>
      </c>
      <c r="K209" s="44"/>
      <c r="L209" s="52">
        <v>14.8</v>
      </c>
    </row>
    <row r="210" spans="1:12" ht="15" x14ac:dyDescent="0.25">
      <c r="A210" s="14"/>
      <c r="B210" s="15"/>
      <c r="C210" s="11"/>
      <c r="D210" s="18"/>
      <c r="E210" s="9"/>
      <c r="F210" s="19"/>
      <c r="G210" s="19"/>
      <c r="H210" s="19"/>
      <c r="I210" s="19"/>
      <c r="J210" s="19"/>
      <c r="K210" s="25"/>
      <c r="L210" s="19"/>
    </row>
    <row r="211" spans="1:12" ht="15" x14ac:dyDescent="0.25">
      <c r="A211" s="26">
        <f>A203</f>
        <v>2</v>
      </c>
      <c r="B211" s="13">
        <f>B203</f>
        <v>5</v>
      </c>
      <c r="C211" s="10" t="s">
        <v>24</v>
      </c>
      <c r="D211" s="7" t="s">
        <v>25</v>
      </c>
      <c r="E211" s="73" t="s">
        <v>82</v>
      </c>
      <c r="F211" s="66">
        <v>60</v>
      </c>
      <c r="G211" s="67">
        <v>1.03</v>
      </c>
      <c r="H211" s="67">
        <v>3.01</v>
      </c>
      <c r="I211" s="67">
        <v>5.0999999999999996</v>
      </c>
      <c r="J211" s="67">
        <v>51.62</v>
      </c>
      <c r="K211" s="67">
        <v>47</v>
      </c>
      <c r="L211" s="43">
        <v>82</v>
      </c>
    </row>
    <row r="212" spans="1:12" ht="15" x14ac:dyDescent="0.25">
      <c r="A212" s="23"/>
      <c r="B212" s="15"/>
      <c r="C212" s="11"/>
      <c r="D212" s="7" t="s">
        <v>26</v>
      </c>
      <c r="E212" s="65" t="s">
        <v>59</v>
      </c>
      <c r="F212" s="66">
        <v>200</v>
      </c>
      <c r="G212" s="64">
        <v>1.87</v>
      </c>
      <c r="H212" s="64">
        <v>2.2599999999999998</v>
      </c>
      <c r="I212" s="64">
        <v>13.31</v>
      </c>
      <c r="J212" s="64">
        <v>81</v>
      </c>
      <c r="K212" s="67">
        <v>97</v>
      </c>
      <c r="L212" s="43"/>
    </row>
    <row r="213" spans="1:12" ht="15" x14ac:dyDescent="0.25">
      <c r="A213" s="23"/>
      <c r="B213" s="15"/>
      <c r="C213" s="11"/>
      <c r="D213" s="7"/>
      <c r="E213" s="78" t="s">
        <v>47</v>
      </c>
      <c r="F213" s="79">
        <v>10</v>
      </c>
      <c r="G213" s="61">
        <v>2.11</v>
      </c>
      <c r="H213" s="61">
        <v>1.36</v>
      </c>
      <c r="I213" s="61">
        <v>0</v>
      </c>
      <c r="J213" s="61">
        <v>20.67</v>
      </c>
      <c r="K213" s="131">
        <v>228</v>
      </c>
      <c r="L213" s="43"/>
    </row>
    <row r="214" spans="1:12" ht="15" x14ac:dyDescent="0.25">
      <c r="A214" s="23"/>
      <c r="B214" s="15"/>
      <c r="C214" s="11"/>
      <c r="D214" s="7"/>
      <c r="E214" s="159" t="s">
        <v>111</v>
      </c>
      <c r="F214" s="79">
        <v>210</v>
      </c>
      <c r="G214" s="55">
        <v>1.3</v>
      </c>
      <c r="H214" s="55">
        <v>3.9</v>
      </c>
      <c r="I214" s="55">
        <v>6.85</v>
      </c>
      <c r="J214" s="55">
        <v>83</v>
      </c>
      <c r="K214" s="131">
        <v>81</v>
      </c>
      <c r="L214" s="43"/>
    </row>
    <row r="215" spans="1:12" ht="15" x14ac:dyDescent="0.25">
      <c r="A215" s="23"/>
      <c r="B215" s="15"/>
      <c r="C215" s="11"/>
      <c r="D215" s="7" t="s">
        <v>27</v>
      </c>
      <c r="E215" s="65" t="s">
        <v>60</v>
      </c>
      <c r="F215" s="66">
        <v>90</v>
      </c>
      <c r="G215" s="61">
        <v>11.99</v>
      </c>
      <c r="H215" s="61">
        <v>4.05</v>
      </c>
      <c r="I215" s="61">
        <v>7.67</v>
      </c>
      <c r="J215" s="61">
        <v>115</v>
      </c>
      <c r="K215" s="131" t="s">
        <v>64</v>
      </c>
      <c r="L215" s="43"/>
    </row>
    <row r="216" spans="1:12" ht="15" x14ac:dyDescent="0.25">
      <c r="A216" s="23"/>
      <c r="B216" s="15"/>
      <c r="C216" s="11"/>
      <c r="D216" s="7" t="s">
        <v>28</v>
      </c>
      <c r="E216" s="73" t="s">
        <v>61</v>
      </c>
      <c r="F216" s="66">
        <v>150</v>
      </c>
      <c r="G216" s="61">
        <v>3.67</v>
      </c>
      <c r="H216" s="61">
        <v>5.42</v>
      </c>
      <c r="I216" s="61">
        <v>36.67</v>
      </c>
      <c r="J216" s="61">
        <v>210.11</v>
      </c>
      <c r="K216" s="67">
        <v>304</v>
      </c>
      <c r="L216" s="43"/>
    </row>
    <row r="217" spans="1:12" ht="15" x14ac:dyDescent="0.25">
      <c r="A217" s="23"/>
      <c r="B217" s="15"/>
      <c r="C217" s="11"/>
      <c r="D217" s="7" t="s">
        <v>29</v>
      </c>
      <c r="E217" s="78" t="s">
        <v>63</v>
      </c>
      <c r="F217" s="66">
        <v>200</v>
      </c>
      <c r="G217" s="67">
        <v>0.13</v>
      </c>
      <c r="H217" s="67">
        <v>0.02</v>
      </c>
      <c r="I217" s="67">
        <v>10.25</v>
      </c>
      <c r="J217" s="67">
        <v>41.68</v>
      </c>
      <c r="K217" s="131">
        <v>377</v>
      </c>
      <c r="L217" s="43"/>
    </row>
    <row r="218" spans="1:12" ht="15" x14ac:dyDescent="0.25">
      <c r="A218" s="23"/>
      <c r="B218" s="15"/>
      <c r="C218" s="11"/>
      <c r="D218" s="7" t="s">
        <v>30</v>
      </c>
      <c r="E218" s="91" t="s">
        <v>51</v>
      </c>
      <c r="F218" s="79">
        <v>20</v>
      </c>
      <c r="G218" s="61">
        <v>1.58</v>
      </c>
      <c r="H218" s="61">
        <v>0.2</v>
      </c>
      <c r="I218" s="61">
        <v>9.66</v>
      </c>
      <c r="J218" s="61">
        <v>46.76</v>
      </c>
      <c r="K218" s="131" t="s">
        <v>44</v>
      </c>
      <c r="L218" s="43"/>
    </row>
    <row r="219" spans="1:12" ht="15" x14ac:dyDescent="0.25">
      <c r="A219" s="23"/>
      <c r="B219" s="15"/>
      <c r="C219" s="11"/>
      <c r="D219" s="7" t="s">
        <v>31</v>
      </c>
      <c r="E219" s="91" t="s">
        <v>52</v>
      </c>
      <c r="F219" s="101">
        <v>40</v>
      </c>
      <c r="G219" s="61">
        <v>2.2400000000000002</v>
      </c>
      <c r="H219" s="61">
        <v>0.44</v>
      </c>
      <c r="I219" s="61">
        <v>19.760000000000002</v>
      </c>
      <c r="J219" s="61">
        <v>91.96</v>
      </c>
      <c r="K219" s="131" t="s">
        <v>44</v>
      </c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24"/>
      <c r="B222" s="17"/>
      <c r="C222" s="8"/>
      <c r="D222" s="18" t="s">
        <v>32</v>
      </c>
      <c r="E222" s="9"/>
      <c r="F222" s="19">
        <f>SUM(F211:F221)</f>
        <v>980</v>
      </c>
      <c r="G222" s="19">
        <f t="shared" ref="G222:J222" si="54">SUM(G211:G221)</f>
        <v>25.92</v>
      </c>
      <c r="H222" s="19">
        <f t="shared" si="54"/>
        <v>20.66</v>
      </c>
      <c r="I222" s="19">
        <f t="shared" si="54"/>
        <v>109.27</v>
      </c>
      <c r="J222" s="19">
        <f t="shared" si="54"/>
        <v>741.80000000000007</v>
      </c>
      <c r="K222" s="25"/>
      <c r="L222" s="19">
        <f t="shared" ref="L222" si="55">SUM(L211:L221)</f>
        <v>82</v>
      </c>
    </row>
    <row r="223" spans="1:12" ht="15.75" thickBot="1" x14ac:dyDescent="0.25">
      <c r="A223" s="29">
        <f>A203</f>
        <v>2</v>
      </c>
      <c r="B223" s="30">
        <f>B203</f>
        <v>5</v>
      </c>
      <c r="C223" s="156" t="s">
        <v>4</v>
      </c>
      <c r="D223" s="157"/>
      <c r="E223" s="31"/>
      <c r="F223" s="32">
        <f>F208+F222</f>
        <v>1480</v>
      </c>
      <c r="G223" s="32">
        <f t="shared" ref="G223" si="56">G208+G222</f>
        <v>41.540000000000006</v>
      </c>
      <c r="H223" s="32">
        <f t="shared" ref="H223" si="57">H208+H222</f>
        <v>36.56</v>
      </c>
      <c r="I223" s="32">
        <f t="shared" ref="I223" si="58">I208+I222</f>
        <v>189.07999999999998</v>
      </c>
      <c r="J223" s="32">
        <f t="shared" ref="J223:L223" si="59">J208+J222</f>
        <v>1316.8000000000002</v>
      </c>
      <c r="K223" s="32"/>
      <c r="L223" s="32">
        <f t="shared" si="59"/>
        <v>137</v>
      </c>
    </row>
    <row r="224" spans="1:12" ht="13.5" thickBot="1" x14ac:dyDescent="0.25">
      <c r="A224" s="27"/>
      <c r="B224" s="28"/>
      <c r="C224" s="158" t="s">
        <v>5</v>
      </c>
      <c r="D224" s="158"/>
      <c r="E224" s="158"/>
      <c r="F224" s="34">
        <f>(F25+F48+F70+F93+F115+F137+F159+F180+F202+F223)/(IF(F25=0,0,1)+IF(F48=0,0,1)+IF(F70=0,0,1)+IF(F93=0,0,1)+IF(F115=0,0,1)+IF(F137=0,0,1)+IF(F159=0,0,1)+IF(F180=0,0,1)+IF(F202=0,0,1)+IF(F223=0,0,1))</f>
        <v>1495</v>
      </c>
      <c r="G224" s="34">
        <f>(G25+G48+G70+G93+G115+G137+G159+G180+G202+G223)/(IF(G25=0,0,1)+IF(G48=0,0,1)+IF(G70=0,0,1)+IF(G93=0,0,1)+IF(G115=0,0,1)+IF(G137=0,0,1)+IF(G159=0,0,1)+IF(G180=0,0,1)+IF(G202=0,0,1)+IF(G223=0,0,1))</f>
        <v>44.84804647342996</v>
      </c>
      <c r="H224" s="34">
        <f>(H25+H48+H70+H93+H115+H137+H159+H180+H202+H223)/(IF(H25=0,0,1)+IF(H48=0,0,1)+IF(H70=0,0,1)+IF(H93=0,0,1)+IF(H115=0,0,1)+IF(H137=0,0,1)+IF(H159=0,0,1)+IF(H180=0,0,1)+IF(H202=0,0,1)+IF(H223=0,0,1))</f>
        <v>45.476477777777781</v>
      </c>
      <c r="I224" s="34">
        <f>(I25+I48+I70+I93+I115+I137+I159+I180+I202+I223)/(IF(I25=0,0,1)+IF(I48=0,0,1)+IF(I70=0,0,1)+IF(I93=0,0,1)+IF(I115=0,0,1)+IF(I137=0,0,1)+IF(I159=0,0,1)+IF(I180=0,0,1)+IF(I202=0,0,1)+IF(I223=0,0,1))</f>
        <v>195.47905777777777</v>
      </c>
      <c r="J224" s="34">
        <f>(J25+J48+J70+J93+J115+J137+J159+J180+J202+J223)/(IF(J25=0,0,1)+IF(J48=0,0,1)+IF(J70=0,0,1)+IF(J93=0,0,1)+IF(J115=0,0,1)+IF(J137=0,0,1)+IF(J159=0,0,1)+IF(J180=0,0,1)+IF(J202=0,0,1)+IF(J223=0,0,1))</f>
        <v>1395.785522222222</v>
      </c>
      <c r="K224" s="34"/>
      <c r="L224" s="34">
        <f>(L25+L48+L70+L93+L115+L137+L159+L180+L202+L223)/(IF(L25=0,0,1)+IF(L48=0,0,1)+IF(L70=0,0,1)+IF(L93=0,0,1)+IF(L115=0,0,1)+IF(L137=0,0,1)+IF(L159=0,0,1)+IF(L180=0,0,1)+IF(L202=0,0,1)+IF(L223=0,0,1))</f>
        <v>137</v>
      </c>
    </row>
  </sheetData>
  <mergeCells count="14">
    <mergeCell ref="C93:D93"/>
    <mergeCell ref="C115:D115"/>
    <mergeCell ref="C25:D25"/>
    <mergeCell ref="C224:E224"/>
    <mergeCell ref="C223:D223"/>
    <mergeCell ref="C137:D137"/>
    <mergeCell ref="C159:D159"/>
    <mergeCell ref="C180:D180"/>
    <mergeCell ref="C202:D202"/>
    <mergeCell ref="C1:E1"/>
    <mergeCell ref="H1:K1"/>
    <mergeCell ref="H2:K2"/>
    <mergeCell ref="C48:D48"/>
    <mergeCell ref="C70:D7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 Kapustin</cp:lastModifiedBy>
  <dcterms:created xsi:type="dcterms:W3CDTF">2022-05-16T14:23:56Z</dcterms:created>
  <dcterms:modified xsi:type="dcterms:W3CDTF">2024-02-28T15:57:54Z</dcterms:modified>
</cp:coreProperties>
</file>